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13_ncr:1_{8932EA01-E30B-4668-91E0-A2D9A693941E}" xr6:coauthVersionLast="43" xr6:coauthVersionMax="43" xr10:uidLastSave="{00000000-0000-0000-0000-000000000000}"/>
  <bookViews>
    <workbookView xWindow="-120" yWindow="-13620" windowWidth="21840" windowHeight="13290" xr2:uid="{FD9D4822-C054-486C-A84A-EE806A4A1FDF}"/>
  </bookViews>
  <sheets>
    <sheet name="Scoring" sheetId="1" r:id="rId1"/>
    <sheet name="Editors Rescore" sheetId="2" r:id="rId2"/>
  </sheets>
  <externalReferences>
    <externalReference r:id="rId3"/>
  </externalReferences>
  <definedNames>
    <definedName name="_xlnm._FilterDatabase" localSheetId="1" hidden="1">'Editors Rescore'!$A$1:$M$103</definedName>
    <definedName name="_xlnm._FilterDatabase" localSheetId="0" hidden="1">Scoring!$A$2:$Z$519</definedName>
    <definedName name="_xlnm.Print_Titles" localSheetId="0">Scoring!$A:$B,Scoring!$1:$2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3" i="2" l="1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U519" i="1"/>
  <c r="T519" i="1"/>
  <c r="W519" i="1" s="1"/>
  <c r="X519" i="1" s="1"/>
  <c r="U518" i="1"/>
  <c r="T518" i="1"/>
  <c r="W518" i="1" s="1"/>
  <c r="X518" i="1" s="1"/>
  <c r="W517" i="1"/>
  <c r="X517" i="1" s="1"/>
  <c r="V517" i="1"/>
  <c r="U517" i="1"/>
  <c r="T517" i="1"/>
  <c r="V516" i="1"/>
  <c r="U516" i="1"/>
  <c r="W516" i="1" s="1"/>
  <c r="X516" i="1" s="1"/>
  <c r="T516" i="1"/>
  <c r="U515" i="1"/>
  <c r="T515" i="1"/>
  <c r="V515" i="1" s="1"/>
  <c r="U514" i="1"/>
  <c r="T514" i="1"/>
  <c r="W514" i="1" s="1"/>
  <c r="X514" i="1" s="1"/>
  <c r="W513" i="1"/>
  <c r="X513" i="1" s="1"/>
  <c r="V513" i="1"/>
  <c r="U513" i="1"/>
  <c r="T513" i="1"/>
  <c r="V512" i="1"/>
  <c r="U512" i="1"/>
  <c r="W512" i="1" s="1"/>
  <c r="X512" i="1" s="1"/>
  <c r="T512" i="1"/>
  <c r="U511" i="1"/>
  <c r="T511" i="1"/>
  <c r="W511" i="1" s="1"/>
  <c r="X511" i="1" s="1"/>
  <c r="U510" i="1"/>
  <c r="T510" i="1"/>
  <c r="W510" i="1" s="1"/>
  <c r="X510" i="1" s="1"/>
  <c r="W509" i="1"/>
  <c r="X509" i="1" s="1"/>
  <c r="V509" i="1"/>
  <c r="U509" i="1"/>
  <c r="T509" i="1"/>
  <c r="V508" i="1"/>
  <c r="U508" i="1"/>
  <c r="W508" i="1" s="1"/>
  <c r="X508" i="1" s="1"/>
  <c r="T508" i="1"/>
  <c r="U507" i="1"/>
  <c r="T507" i="1"/>
  <c r="V507" i="1" s="1"/>
  <c r="U506" i="1"/>
  <c r="T506" i="1"/>
  <c r="W506" i="1" s="1"/>
  <c r="X506" i="1" s="1"/>
  <c r="W505" i="1"/>
  <c r="X505" i="1" s="1"/>
  <c r="V505" i="1"/>
  <c r="U505" i="1"/>
  <c r="T505" i="1"/>
  <c r="V504" i="1"/>
  <c r="U504" i="1"/>
  <c r="W504" i="1" s="1"/>
  <c r="X504" i="1" s="1"/>
  <c r="T504" i="1"/>
  <c r="U503" i="1"/>
  <c r="T503" i="1"/>
  <c r="W503" i="1" s="1"/>
  <c r="X503" i="1" s="1"/>
  <c r="U502" i="1"/>
  <c r="T502" i="1"/>
  <c r="W502" i="1" s="1"/>
  <c r="X502" i="1" s="1"/>
  <c r="W501" i="1"/>
  <c r="X501" i="1" s="1"/>
  <c r="V501" i="1"/>
  <c r="U501" i="1"/>
  <c r="T501" i="1"/>
  <c r="V500" i="1"/>
  <c r="U500" i="1"/>
  <c r="W500" i="1" s="1"/>
  <c r="X500" i="1" s="1"/>
  <c r="T500" i="1"/>
  <c r="U499" i="1"/>
  <c r="T499" i="1"/>
  <c r="V499" i="1" s="1"/>
  <c r="U498" i="1"/>
  <c r="T498" i="1"/>
  <c r="W498" i="1" s="1"/>
  <c r="X498" i="1" s="1"/>
  <c r="W497" i="1"/>
  <c r="X497" i="1" s="1"/>
  <c r="V497" i="1"/>
  <c r="U497" i="1"/>
  <c r="T497" i="1"/>
  <c r="V496" i="1"/>
  <c r="U496" i="1"/>
  <c r="W496" i="1" s="1"/>
  <c r="X496" i="1" s="1"/>
  <c r="T496" i="1"/>
  <c r="U495" i="1"/>
  <c r="T495" i="1"/>
  <c r="W495" i="1" s="1"/>
  <c r="X495" i="1" s="1"/>
  <c r="U494" i="1"/>
  <c r="T494" i="1"/>
  <c r="W494" i="1" s="1"/>
  <c r="X494" i="1" s="1"/>
  <c r="W493" i="1"/>
  <c r="X493" i="1" s="1"/>
  <c r="V493" i="1"/>
  <c r="U493" i="1"/>
  <c r="T493" i="1"/>
  <c r="V492" i="1"/>
  <c r="U492" i="1"/>
  <c r="W492" i="1" s="1"/>
  <c r="X492" i="1" s="1"/>
  <c r="T492" i="1"/>
  <c r="U491" i="1"/>
  <c r="T491" i="1"/>
  <c r="V491" i="1" s="1"/>
  <c r="U490" i="1"/>
  <c r="T490" i="1"/>
  <c r="W490" i="1" s="1"/>
  <c r="X490" i="1" s="1"/>
  <c r="W489" i="1"/>
  <c r="X489" i="1" s="1"/>
  <c r="V489" i="1"/>
  <c r="U489" i="1"/>
  <c r="T489" i="1"/>
  <c r="V488" i="1"/>
  <c r="U488" i="1"/>
  <c r="W488" i="1" s="1"/>
  <c r="X488" i="1" s="1"/>
  <c r="T488" i="1"/>
  <c r="U487" i="1"/>
  <c r="T487" i="1"/>
  <c r="W487" i="1" s="1"/>
  <c r="X487" i="1" s="1"/>
  <c r="U486" i="1"/>
  <c r="T486" i="1"/>
  <c r="W486" i="1" s="1"/>
  <c r="X486" i="1" s="1"/>
  <c r="W485" i="1"/>
  <c r="X485" i="1" s="1"/>
  <c r="V485" i="1"/>
  <c r="U485" i="1"/>
  <c r="T485" i="1"/>
  <c r="V484" i="1"/>
  <c r="U484" i="1"/>
  <c r="W484" i="1" s="1"/>
  <c r="X484" i="1" s="1"/>
  <c r="T484" i="1"/>
  <c r="U483" i="1"/>
  <c r="T483" i="1"/>
  <c r="V483" i="1" s="1"/>
  <c r="U482" i="1"/>
  <c r="T482" i="1"/>
  <c r="W482" i="1" s="1"/>
  <c r="X482" i="1" s="1"/>
  <c r="W481" i="1"/>
  <c r="X481" i="1" s="1"/>
  <c r="V481" i="1"/>
  <c r="U481" i="1"/>
  <c r="T481" i="1"/>
  <c r="V480" i="1"/>
  <c r="U480" i="1"/>
  <c r="W480" i="1" s="1"/>
  <c r="X480" i="1" s="1"/>
  <c r="T480" i="1"/>
  <c r="U479" i="1"/>
  <c r="T479" i="1"/>
  <c r="W479" i="1" s="1"/>
  <c r="X479" i="1" s="1"/>
  <c r="U478" i="1"/>
  <c r="T478" i="1"/>
  <c r="W478" i="1" s="1"/>
  <c r="X478" i="1" s="1"/>
  <c r="W477" i="1"/>
  <c r="X477" i="1" s="1"/>
  <c r="V477" i="1"/>
  <c r="U477" i="1"/>
  <c r="T477" i="1"/>
  <c r="V476" i="1"/>
  <c r="U476" i="1"/>
  <c r="W476" i="1" s="1"/>
  <c r="X476" i="1" s="1"/>
  <c r="T476" i="1"/>
  <c r="U475" i="1"/>
  <c r="T475" i="1"/>
  <c r="V475" i="1" s="1"/>
  <c r="U474" i="1"/>
  <c r="T474" i="1"/>
  <c r="W474" i="1" s="1"/>
  <c r="X474" i="1" s="1"/>
  <c r="W473" i="1"/>
  <c r="X473" i="1" s="1"/>
  <c r="V473" i="1"/>
  <c r="U473" i="1"/>
  <c r="T473" i="1"/>
  <c r="V472" i="1"/>
  <c r="U472" i="1"/>
  <c r="W472" i="1" s="1"/>
  <c r="X472" i="1" s="1"/>
  <c r="T472" i="1"/>
  <c r="U471" i="1"/>
  <c r="T471" i="1"/>
  <c r="W471" i="1" s="1"/>
  <c r="X471" i="1" s="1"/>
  <c r="U470" i="1"/>
  <c r="T470" i="1"/>
  <c r="W470" i="1" s="1"/>
  <c r="X470" i="1" s="1"/>
  <c r="W469" i="1"/>
  <c r="X469" i="1" s="1"/>
  <c r="V469" i="1"/>
  <c r="U469" i="1"/>
  <c r="T469" i="1"/>
  <c r="V468" i="1"/>
  <c r="U468" i="1"/>
  <c r="W468" i="1" s="1"/>
  <c r="X468" i="1" s="1"/>
  <c r="T468" i="1"/>
  <c r="U467" i="1"/>
  <c r="T467" i="1"/>
  <c r="V467" i="1" s="1"/>
  <c r="U466" i="1"/>
  <c r="T466" i="1"/>
  <c r="W466" i="1" s="1"/>
  <c r="X466" i="1" s="1"/>
  <c r="W465" i="1"/>
  <c r="X465" i="1" s="1"/>
  <c r="V465" i="1"/>
  <c r="U465" i="1"/>
  <c r="T465" i="1"/>
  <c r="V464" i="1"/>
  <c r="U464" i="1"/>
  <c r="W464" i="1" s="1"/>
  <c r="X464" i="1" s="1"/>
  <c r="T464" i="1"/>
  <c r="U463" i="1"/>
  <c r="T463" i="1"/>
  <c r="W463" i="1" s="1"/>
  <c r="X463" i="1" s="1"/>
  <c r="U462" i="1"/>
  <c r="T462" i="1"/>
  <c r="W462" i="1" s="1"/>
  <c r="X462" i="1" s="1"/>
  <c r="W461" i="1"/>
  <c r="X461" i="1" s="1"/>
  <c r="V461" i="1"/>
  <c r="U461" i="1"/>
  <c r="T461" i="1"/>
  <c r="V460" i="1"/>
  <c r="U460" i="1"/>
  <c r="W460" i="1" s="1"/>
  <c r="X460" i="1" s="1"/>
  <c r="T460" i="1"/>
  <c r="U459" i="1"/>
  <c r="T459" i="1"/>
  <c r="V459" i="1" s="1"/>
  <c r="U458" i="1"/>
  <c r="T458" i="1"/>
  <c r="W458" i="1" s="1"/>
  <c r="X458" i="1" s="1"/>
  <c r="W457" i="1"/>
  <c r="X457" i="1" s="1"/>
  <c r="V457" i="1"/>
  <c r="U457" i="1"/>
  <c r="T457" i="1"/>
  <c r="V456" i="1"/>
  <c r="U456" i="1"/>
  <c r="W456" i="1" s="1"/>
  <c r="X456" i="1" s="1"/>
  <c r="Y456" i="1" s="1"/>
  <c r="T456" i="1"/>
  <c r="U455" i="1"/>
  <c r="T455" i="1"/>
  <c r="U454" i="1"/>
  <c r="T454" i="1"/>
  <c r="W453" i="1"/>
  <c r="X453" i="1" s="1"/>
  <c r="V453" i="1"/>
  <c r="U453" i="1"/>
  <c r="T453" i="1"/>
  <c r="V452" i="1"/>
  <c r="U452" i="1"/>
  <c r="W452" i="1" s="1"/>
  <c r="X452" i="1" s="1"/>
  <c r="Y452" i="1" s="1"/>
  <c r="T452" i="1"/>
  <c r="U451" i="1"/>
  <c r="T451" i="1"/>
  <c r="V451" i="1" s="1"/>
  <c r="U450" i="1"/>
  <c r="T450" i="1"/>
  <c r="W449" i="1"/>
  <c r="X449" i="1" s="1"/>
  <c r="V449" i="1"/>
  <c r="U449" i="1"/>
  <c r="T449" i="1"/>
  <c r="V448" i="1"/>
  <c r="U448" i="1"/>
  <c r="W448" i="1" s="1"/>
  <c r="X448" i="1" s="1"/>
  <c r="Y448" i="1" s="1"/>
  <c r="T448" i="1"/>
  <c r="U447" i="1"/>
  <c r="T447" i="1"/>
  <c r="W447" i="1" s="1"/>
  <c r="X447" i="1" s="1"/>
  <c r="Y447" i="1" s="1"/>
  <c r="U446" i="1"/>
  <c r="T446" i="1"/>
  <c r="W445" i="1"/>
  <c r="X445" i="1" s="1"/>
  <c r="V445" i="1"/>
  <c r="U445" i="1"/>
  <c r="T445" i="1"/>
  <c r="V444" i="1"/>
  <c r="U444" i="1"/>
  <c r="W444" i="1" s="1"/>
  <c r="X444" i="1" s="1"/>
  <c r="Y444" i="1" s="1"/>
  <c r="T444" i="1"/>
  <c r="U443" i="1"/>
  <c r="T443" i="1"/>
  <c r="W442" i="1"/>
  <c r="X442" i="1" s="1"/>
  <c r="U442" i="1"/>
  <c r="T442" i="1"/>
  <c r="V442" i="1" s="1"/>
  <c r="W441" i="1"/>
  <c r="X441" i="1" s="1"/>
  <c r="Y441" i="1" s="1"/>
  <c r="V441" i="1"/>
  <c r="U441" i="1"/>
  <c r="T441" i="1"/>
  <c r="V440" i="1"/>
  <c r="U440" i="1"/>
  <c r="W440" i="1" s="1"/>
  <c r="X440" i="1" s="1"/>
  <c r="Y440" i="1" s="1"/>
  <c r="T440" i="1"/>
  <c r="U439" i="1"/>
  <c r="T439" i="1"/>
  <c r="U438" i="1"/>
  <c r="T438" i="1"/>
  <c r="V438" i="1" s="1"/>
  <c r="W437" i="1"/>
  <c r="X437" i="1" s="1"/>
  <c r="Y437" i="1" s="1"/>
  <c r="V437" i="1"/>
  <c r="U437" i="1"/>
  <c r="T437" i="1"/>
  <c r="U436" i="1"/>
  <c r="W436" i="1" s="1"/>
  <c r="X436" i="1" s="1"/>
  <c r="T436" i="1"/>
  <c r="U435" i="1"/>
  <c r="T435" i="1"/>
  <c r="W434" i="1"/>
  <c r="X434" i="1" s="1"/>
  <c r="U434" i="1"/>
  <c r="T434" i="1"/>
  <c r="V434" i="1" s="1"/>
  <c r="W433" i="1"/>
  <c r="X433" i="1" s="1"/>
  <c r="Y433" i="1" s="1"/>
  <c r="V433" i="1"/>
  <c r="U433" i="1"/>
  <c r="T433" i="1"/>
  <c r="U432" i="1"/>
  <c r="W432" i="1" s="1"/>
  <c r="X432" i="1" s="1"/>
  <c r="Y432" i="1" s="1"/>
  <c r="T432" i="1"/>
  <c r="U431" i="1"/>
  <c r="T431" i="1"/>
  <c r="U430" i="1"/>
  <c r="T430" i="1"/>
  <c r="V430" i="1" s="1"/>
  <c r="W429" i="1"/>
  <c r="X429" i="1" s="1"/>
  <c r="Y429" i="1" s="1"/>
  <c r="V429" i="1"/>
  <c r="U429" i="1"/>
  <c r="T429" i="1"/>
  <c r="V428" i="1"/>
  <c r="U428" i="1"/>
  <c r="W428" i="1" s="1"/>
  <c r="X428" i="1" s="1"/>
  <c r="Z428" i="1" s="1"/>
  <c r="T428" i="1"/>
  <c r="U427" i="1"/>
  <c r="T427" i="1"/>
  <c r="W426" i="1"/>
  <c r="X426" i="1" s="1"/>
  <c r="U426" i="1"/>
  <c r="T426" i="1"/>
  <c r="V426" i="1" s="1"/>
  <c r="W425" i="1"/>
  <c r="X425" i="1" s="1"/>
  <c r="Y425" i="1" s="1"/>
  <c r="V425" i="1"/>
  <c r="U425" i="1"/>
  <c r="T425" i="1"/>
  <c r="V424" i="1"/>
  <c r="U424" i="1"/>
  <c r="W424" i="1" s="1"/>
  <c r="X424" i="1" s="1"/>
  <c r="T424" i="1"/>
  <c r="U423" i="1"/>
  <c r="T423" i="1"/>
  <c r="U422" i="1"/>
  <c r="T422" i="1"/>
  <c r="V422" i="1" s="1"/>
  <c r="W421" i="1"/>
  <c r="X421" i="1" s="1"/>
  <c r="Y421" i="1" s="1"/>
  <c r="V421" i="1"/>
  <c r="U421" i="1"/>
  <c r="T421" i="1"/>
  <c r="U420" i="1"/>
  <c r="W420" i="1" s="1"/>
  <c r="X420" i="1" s="1"/>
  <c r="T420" i="1"/>
  <c r="U419" i="1"/>
  <c r="T419" i="1"/>
  <c r="W418" i="1"/>
  <c r="X418" i="1" s="1"/>
  <c r="U418" i="1"/>
  <c r="T418" i="1"/>
  <c r="V418" i="1" s="1"/>
  <c r="W417" i="1"/>
  <c r="X417" i="1" s="1"/>
  <c r="Y417" i="1" s="1"/>
  <c r="V417" i="1"/>
  <c r="U417" i="1"/>
  <c r="T417" i="1"/>
  <c r="V416" i="1"/>
  <c r="U416" i="1"/>
  <c r="W416" i="1" s="1"/>
  <c r="X416" i="1" s="1"/>
  <c r="Y416" i="1" s="1"/>
  <c r="T416" i="1"/>
  <c r="U415" i="1"/>
  <c r="T415" i="1"/>
  <c r="U414" i="1"/>
  <c r="T414" i="1"/>
  <c r="V414" i="1" s="1"/>
  <c r="W413" i="1"/>
  <c r="X413" i="1" s="1"/>
  <c r="Y413" i="1" s="1"/>
  <c r="V413" i="1"/>
  <c r="U413" i="1"/>
  <c r="T413" i="1"/>
  <c r="V412" i="1"/>
  <c r="U412" i="1"/>
  <c r="W412" i="1" s="1"/>
  <c r="X412" i="1" s="1"/>
  <c r="Z412" i="1" s="1"/>
  <c r="T412" i="1"/>
  <c r="U411" i="1"/>
  <c r="T411" i="1"/>
  <c r="W410" i="1"/>
  <c r="X410" i="1" s="1"/>
  <c r="U410" i="1"/>
  <c r="T410" i="1"/>
  <c r="V410" i="1" s="1"/>
  <c r="W409" i="1"/>
  <c r="X409" i="1" s="1"/>
  <c r="Y409" i="1" s="1"/>
  <c r="V409" i="1"/>
  <c r="U409" i="1"/>
  <c r="T409" i="1"/>
  <c r="Z408" i="1"/>
  <c r="Y408" i="1"/>
  <c r="V408" i="1"/>
  <c r="U408" i="1"/>
  <c r="W408" i="1" s="1"/>
  <c r="X408" i="1" s="1"/>
  <c r="T408" i="1"/>
  <c r="U407" i="1"/>
  <c r="T407" i="1"/>
  <c r="U406" i="1"/>
  <c r="T406" i="1"/>
  <c r="V406" i="1" s="1"/>
  <c r="W405" i="1"/>
  <c r="X405" i="1" s="1"/>
  <c r="Y405" i="1" s="1"/>
  <c r="V405" i="1"/>
  <c r="U405" i="1"/>
  <c r="T405" i="1"/>
  <c r="U404" i="1"/>
  <c r="W404" i="1" s="1"/>
  <c r="X404" i="1" s="1"/>
  <c r="T404" i="1"/>
  <c r="U403" i="1"/>
  <c r="T403" i="1"/>
  <c r="W402" i="1"/>
  <c r="X402" i="1" s="1"/>
  <c r="U402" i="1"/>
  <c r="T402" i="1"/>
  <c r="V402" i="1" s="1"/>
  <c r="U401" i="1"/>
  <c r="T401" i="1"/>
  <c r="W401" i="1" s="1"/>
  <c r="X401" i="1" s="1"/>
  <c r="V400" i="1"/>
  <c r="U400" i="1"/>
  <c r="W400" i="1" s="1"/>
  <c r="X400" i="1" s="1"/>
  <c r="T400" i="1"/>
  <c r="X399" i="1"/>
  <c r="U399" i="1"/>
  <c r="T399" i="1"/>
  <c r="W399" i="1" s="1"/>
  <c r="U398" i="1"/>
  <c r="T398" i="1"/>
  <c r="V398" i="1" s="1"/>
  <c r="W397" i="1"/>
  <c r="X397" i="1" s="1"/>
  <c r="V397" i="1"/>
  <c r="U397" i="1"/>
  <c r="T397" i="1"/>
  <c r="U396" i="1"/>
  <c r="W396" i="1" s="1"/>
  <c r="X396" i="1" s="1"/>
  <c r="T396" i="1"/>
  <c r="V395" i="1"/>
  <c r="U395" i="1"/>
  <c r="T395" i="1"/>
  <c r="U394" i="1"/>
  <c r="T394" i="1"/>
  <c r="V394" i="1" s="1"/>
  <c r="V393" i="1"/>
  <c r="U393" i="1"/>
  <c r="T393" i="1"/>
  <c r="W393" i="1" s="1"/>
  <c r="X393" i="1" s="1"/>
  <c r="W392" i="1"/>
  <c r="X392" i="1" s="1"/>
  <c r="Z392" i="1" s="1"/>
  <c r="V392" i="1"/>
  <c r="U392" i="1"/>
  <c r="T392" i="1"/>
  <c r="U391" i="1"/>
  <c r="V391" i="1" s="1"/>
  <c r="T391" i="1"/>
  <c r="X390" i="1"/>
  <c r="Y390" i="1" s="1"/>
  <c r="W390" i="1"/>
  <c r="U390" i="1"/>
  <c r="T390" i="1"/>
  <c r="U389" i="1"/>
  <c r="T389" i="1"/>
  <c r="W389" i="1" s="1"/>
  <c r="X389" i="1" s="1"/>
  <c r="W388" i="1"/>
  <c r="X388" i="1" s="1"/>
  <c r="Z388" i="1" s="1"/>
  <c r="V388" i="1"/>
  <c r="U388" i="1"/>
  <c r="T388" i="1"/>
  <c r="U387" i="1"/>
  <c r="T387" i="1"/>
  <c r="W387" i="1" s="1"/>
  <c r="X387" i="1" s="1"/>
  <c r="W386" i="1"/>
  <c r="X386" i="1" s="1"/>
  <c r="U386" i="1"/>
  <c r="T386" i="1"/>
  <c r="W385" i="1"/>
  <c r="X385" i="1" s="1"/>
  <c r="U385" i="1"/>
  <c r="T385" i="1"/>
  <c r="V385" i="1" s="1"/>
  <c r="W384" i="1"/>
  <c r="X384" i="1" s="1"/>
  <c r="V384" i="1"/>
  <c r="U384" i="1"/>
  <c r="T384" i="1"/>
  <c r="U383" i="1"/>
  <c r="V383" i="1" s="1"/>
  <c r="T383" i="1"/>
  <c r="W383" i="1" s="1"/>
  <c r="X383" i="1" s="1"/>
  <c r="U382" i="1"/>
  <c r="T382" i="1"/>
  <c r="U381" i="1"/>
  <c r="T381" i="1"/>
  <c r="W381" i="1" s="1"/>
  <c r="X381" i="1" s="1"/>
  <c r="W380" i="1"/>
  <c r="X380" i="1" s="1"/>
  <c r="Y380" i="1" s="1"/>
  <c r="V380" i="1"/>
  <c r="U380" i="1"/>
  <c r="T380" i="1"/>
  <c r="V379" i="1"/>
  <c r="U379" i="1"/>
  <c r="T379" i="1"/>
  <c r="W379" i="1" s="1"/>
  <c r="X379" i="1" s="1"/>
  <c r="Z379" i="1" s="1"/>
  <c r="X378" i="1"/>
  <c r="U378" i="1"/>
  <c r="T378" i="1"/>
  <c r="W378" i="1" s="1"/>
  <c r="L378" i="1"/>
  <c r="X377" i="1"/>
  <c r="U377" i="1"/>
  <c r="T377" i="1"/>
  <c r="W377" i="1" s="1"/>
  <c r="W376" i="1"/>
  <c r="X376" i="1" s="1"/>
  <c r="U376" i="1"/>
  <c r="T376" i="1"/>
  <c r="V376" i="1" s="1"/>
  <c r="W375" i="1"/>
  <c r="X375" i="1" s="1"/>
  <c r="V375" i="1"/>
  <c r="U375" i="1"/>
  <c r="T375" i="1"/>
  <c r="U374" i="1"/>
  <c r="V374" i="1" s="1"/>
  <c r="T374" i="1"/>
  <c r="W374" i="1" s="1"/>
  <c r="X374" i="1" s="1"/>
  <c r="U373" i="1"/>
  <c r="T373" i="1"/>
  <c r="U372" i="1"/>
  <c r="T372" i="1"/>
  <c r="W372" i="1" s="1"/>
  <c r="X372" i="1" s="1"/>
  <c r="W371" i="1"/>
  <c r="X371" i="1" s="1"/>
  <c r="Y371" i="1" s="1"/>
  <c r="V371" i="1"/>
  <c r="U371" i="1"/>
  <c r="T371" i="1"/>
  <c r="V370" i="1"/>
  <c r="U370" i="1"/>
  <c r="T370" i="1"/>
  <c r="W370" i="1" s="1"/>
  <c r="X370" i="1" s="1"/>
  <c r="Z370" i="1" s="1"/>
  <c r="U369" i="1"/>
  <c r="T369" i="1"/>
  <c r="W369" i="1" s="1"/>
  <c r="X369" i="1" s="1"/>
  <c r="W368" i="1"/>
  <c r="X368" i="1" s="1"/>
  <c r="U368" i="1"/>
  <c r="T368" i="1"/>
  <c r="V368" i="1" s="1"/>
  <c r="W367" i="1"/>
  <c r="X367" i="1" s="1"/>
  <c r="V367" i="1"/>
  <c r="U367" i="1"/>
  <c r="T367" i="1"/>
  <c r="U366" i="1"/>
  <c r="V366" i="1" s="1"/>
  <c r="T366" i="1"/>
  <c r="W366" i="1" s="1"/>
  <c r="X366" i="1" s="1"/>
  <c r="U365" i="1"/>
  <c r="T365" i="1"/>
  <c r="U364" i="1"/>
  <c r="T364" i="1"/>
  <c r="W364" i="1" s="1"/>
  <c r="X364" i="1" s="1"/>
  <c r="W363" i="1"/>
  <c r="X363" i="1" s="1"/>
  <c r="Y363" i="1" s="1"/>
  <c r="V363" i="1"/>
  <c r="U363" i="1"/>
  <c r="T363" i="1"/>
  <c r="V362" i="1"/>
  <c r="U362" i="1"/>
  <c r="T362" i="1"/>
  <c r="W362" i="1" s="1"/>
  <c r="X362" i="1" s="1"/>
  <c r="Z362" i="1" s="1"/>
  <c r="U361" i="1"/>
  <c r="T361" i="1"/>
  <c r="W361" i="1" s="1"/>
  <c r="X361" i="1" s="1"/>
  <c r="U360" i="1"/>
  <c r="T360" i="1"/>
  <c r="V360" i="1" s="1"/>
  <c r="W359" i="1"/>
  <c r="X359" i="1" s="1"/>
  <c r="V359" i="1"/>
  <c r="U359" i="1"/>
  <c r="T359" i="1"/>
  <c r="U358" i="1"/>
  <c r="V358" i="1" s="1"/>
  <c r="T358" i="1"/>
  <c r="W358" i="1" s="1"/>
  <c r="X358" i="1" s="1"/>
  <c r="U357" i="1"/>
  <c r="T357" i="1"/>
  <c r="U356" i="1"/>
  <c r="T356" i="1"/>
  <c r="W355" i="1"/>
  <c r="X355" i="1" s="1"/>
  <c r="V355" i="1"/>
  <c r="U355" i="1"/>
  <c r="T355" i="1"/>
  <c r="V354" i="1"/>
  <c r="U354" i="1"/>
  <c r="T354" i="1"/>
  <c r="W354" i="1" s="1"/>
  <c r="X354" i="1" s="1"/>
  <c r="U353" i="1"/>
  <c r="T353" i="1"/>
  <c r="U352" i="1"/>
  <c r="T352" i="1"/>
  <c r="W351" i="1"/>
  <c r="X351" i="1" s="1"/>
  <c r="Y351" i="1" s="1"/>
  <c r="V351" i="1"/>
  <c r="U351" i="1"/>
  <c r="T351" i="1"/>
  <c r="V350" i="1"/>
  <c r="U350" i="1"/>
  <c r="T350" i="1"/>
  <c r="W350" i="1" s="1"/>
  <c r="X350" i="1" s="1"/>
  <c r="Y350" i="1" s="1"/>
  <c r="U349" i="1"/>
  <c r="T349" i="1"/>
  <c r="W348" i="1"/>
  <c r="X348" i="1" s="1"/>
  <c r="U348" i="1"/>
  <c r="T348" i="1"/>
  <c r="V348" i="1" s="1"/>
  <c r="W347" i="1"/>
  <c r="X347" i="1" s="1"/>
  <c r="V347" i="1"/>
  <c r="U347" i="1"/>
  <c r="T347" i="1"/>
  <c r="U346" i="1"/>
  <c r="V346" i="1" s="1"/>
  <c r="T346" i="1"/>
  <c r="W346" i="1" s="1"/>
  <c r="X346" i="1" s="1"/>
  <c r="Y346" i="1" s="1"/>
  <c r="U345" i="1"/>
  <c r="T345" i="1"/>
  <c r="U344" i="1"/>
  <c r="T344" i="1"/>
  <c r="W343" i="1"/>
  <c r="X343" i="1" s="1"/>
  <c r="Y343" i="1" s="1"/>
  <c r="V343" i="1"/>
  <c r="U343" i="1"/>
  <c r="T343" i="1"/>
  <c r="V342" i="1"/>
  <c r="U342" i="1"/>
  <c r="T342" i="1"/>
  <c r="W342" i="1" s="1"/>
  <c r="X342" i="1" s="1"/>
  <c r="Y342" i="1" s="1"/>
  <c r="U341" i="1"/>
  <c r="T341" i="1"/>
  <c r="U340" i="1"/>
  <c r="T340" i="1"/>
  <c r="V340" i="1" s="1"/>
  <c r="U339" i="1"/>
  <c r="T339" i="1"/>
  <c r="X338" i="1"/>
  <c r="U338" i="1"/>
  <c r="T338" i="1"/>
  <c r="W338" i="1" s="1"/>
  <c r="U337" i="1"/>
  <c r="T337" i="1"/>
  <c r="W336" i="1"/>
  <c r="X336" i="1" s="1"/>
  <c r="V336" i="1"/>
  <c r="U336" i="1"/>
  <c r="T336" i="1"/>
  <c r="U335" i="1"/>
  <c r="W335" i="1" s="1"/>
  <c r="X335" i="1" s="1"/>
  <c r="Y335" i="1" s="1"/>
  <c r="T335" i="1"/>
  <c r="X334" i="1"/>
  <c r="V334" i="1"/>
  <c r="U334" i="1"/>
  <c r="T334" i="1"/>
  <c r="W334" i="1" s="1"/>
  <c r="U333" i="1"/>
  <c r="T333" i="1"/>
  <c r="V333" i="1" s="1"/>
  <c r="W332" i="1"/>
  <c r="X332" i="1" s="1"/>
  <c r="Y332" i="1" s="1"/>
  <c r="V332" i="1"/>
  <c r="U332" i="1"/>
  <c r="T332" i="1"/>
  <c r="W331" i="1"/>
  <c r="X331" i="1" s="1"/>
  <c r="U331" i="1"/>
  <c r="V331" i="1" s="1"/>
  <c r="T331" i="1"/>
  <c r="U330" i="1"/>
  <c r="V330" i="1" s="1"/>
  <c r="T330" i="1"/>
  <c r="W329" i="1"/>
  <c r="X329" i="1" s="1"/>
  <c r="U329" i="1"/>
  <c r="T329" i="1"/>
  <c r="V329" i="1" s="1"/>
  <c r="U328" i="1"/>
  <c r="T328" i="1"/>
  <c r="W327" i="1"/>
  <c r="X327" i="1" s="1"/>
  <c r="V327" i="1"/>
  <c r="U327" i="1"/>
  <c r="T327" i="1"/>
  <c r="U326" i="1"/>
  <c r="T326" i="1"/>
  <c r="U325" i="1"/>
  <c r="W325" i="1" s="1"/>
  <c r="X325" i="1" s="1"/>
  <c r="T325" i="1"/>
  <c r="W324" i="1"/>
  <c r="X324" i="1" s="1"/>
  <c r="U324" i="1"/>
  <c r="T324" i="1"/>
  <c r="V324" i="1" s="1"/>
  <c r="U323" i="1"/>
  <c r="T323" i="1"/>
  <c r="X322" i="1"/>
  <c r="U322" i="1"/>
  <c r="T322" i="1"/>
  <c r="W322" i="1" s="1"/>
  <c r="U321" i="1"/>
  <c r="T321" i="1"/>
  <c r="W320" i="1"/>
  <c r="X320" i="1" s="1"/>
  <c r="V320" i="1"/>
  <c r="U320" i="1"/>
  <c r="T320" i="1"/>
  <c r="Y319" i="1"/>
  <c r="U319" i="1"/>
  <c r="W319" i="1" s="1"/>
  <c r="X319" i="1" s="1"/>
  <c r="T319" i="1"/>
  <c r="X318" i="1"/>
  <c r="V318" i="1"/>
  <c r="U318" i="1"/>
  <c r="T318" i="1"/>
  <c r="W318" i="1" s="1"/>
  <c r="U317" i="1"/>
  <c r="T317" i="1"/>
  <c r="V317" i="1" s="1"/>
  <c r="W316" i="1"/>
  <c r="X316" i="1" s="1"/>
  <c r="Y316" i="1" s="1"/>
  <c r="V316" i="1"/>
  <c r="U316" i="1"/>
  <c r="T316" i="1"/>
  <c r="W315" i="1"/>
  <c r="X315" i="1" s="1"/>
  <c r="U315" i="1"/>
  <c r="V315" i="1" s="1"/>
  <c r="T315" i="1"/>
  <c r="U314" i="1"/>
  <c r="V314" i="1" s="1"/>
  <c r="T314" i="1"/>
  <c r="W313" i="1"/>
  <c r="X313" i="1" s="1"/>
  <c r="U313" i="1"/>
  <c r="T313" i="1"/>
  <c r="V313" i="1" s="1"/>
  <c r="U312" i="1"/>
  <c r="T312" i="1"/>
  <c r="W311" i="1"/>
  <c r="X311" i="1" s="1"/>
  <c r="V311" i="1"/>
  <c r="U311" i="1"/>
  <c r="T311" i="1"/>
  <c r="U310" i="1"/>
  <c r="T310" i="1"/>
  <c r="U309" i="1"/>
  <c r="W309" i="1" s="1"/>
  <c r="X309" i="1" s="1"/>
  <c r="T309" i="1"/>
  <c r="X308" i="1"/>
  <c r="W308" i="1"/>
  <c r="U308" i="1"/>
  <c r="T308" i="1"/>
  <c r="V308" i="1" s="1"/>
  <c r="U307" i="1"/>
  <c r="W307" i="1" s="1"/>
  <c r="X307" i="1" s="1"/>
  <c r="Y307" i="1" s="1"/>
  <c r="Z307" i="1" s="1"/>
  <c r="T307" i="1"/>
  <c r="U306" i="1"/>
  <c r="T306" i="1"/>
  <c r="U305" i="1"/>
  <c r="T305" i="1"/>
  <c r="W304" i="1"/>
  <c r="X304" i="1" s="1"/>
  <c r="V304" i="1"/>
  <c r="U304" i="1"/>
  <c r="T304" i="1"/>
  <c r="U303" i="1"/>
  <c r="T303" i="1"/>
  <c r="X302" i="1"/>
  <c r="V302" i="1"/>
  <c r="U302" i="1"/>
  <c r="T302" i="1"/>
  <c r="W302" i="1" s="1"/>
  <c r="U301" i="1"/>
  <c r="T301" i="1"/>
  <c r="W300" i="1"/>
  <c r="X300" i="1" s="1"/>
  <c r="Y300" i="1" s="1"/>
  <c r="V300" i="1"/>
  <c r="U300" i="1"/>
  <c r="T300" i="1"/>
  <c r="W299" i="1"/>
  <c r="X299" i="1" s="1"/>
  <c r="U299" i="1"/>
  <c r="V299" i="1" s="1"/>
  <c r="T299" i="1"/>
  <c r="V298" i="1"/>
  <c r="U298" i="1"/>
  <c r="T298" i="1"/>
  <c r="W297" i="1"/>
  <c r="X297" i="1" s="1"/>
  <c r="U297" i="1"/>
  <c r="T297" i="1"/>
  <c r="V297" i="1" s="1"/>
  <c r="U296" i="1"/>
  <c r="T296" i="1"/>
  <c r="W295" i="1"/>
  <c r="X295" i="1" s="1"/>
  <c r="V295" i="1"/>
  <c r="U295" i="1"/>
  <c r="T295" i="1"/>
  <c r="U294" i="1"/>
  <c r="T294" i="1"/>
  <c r="U293" i="1"/>
  <c r="W293" i="1" s="1"/>
  <c r="X293" i="1" s="1"/>
  <c r="T293" i="1"/>
  <c r="X292" i="1"/>
  <c r="W292" i="1"/>
  <c r="U292" i="1"/>
  <c r="T292" i="1"/>
  <c r="V292" i="1" s="1"/>
  <c r="W291" i="1"/>
  <c r="X291" i="1" s="1"/>
  <c r="Y291" i="1" s="1"/>
  <c r="V291" i="1"/>
  <c r="U291" i="1"/>
  <c r="T291" i="1"/>
  <c r="Y290" i="1"/>
  <c r="U290" i="1"/>
  <c r="W290" i="1" s="1"/>
  <c r="X290" i="1" s="1"/>
  <c r="T290" i="1"/>
  <c r="U289" i="1"/>
  <c r="T289" i="1"/>
  <c r="U288" i="1"/>
  <c r="T288" i="1"/>
  <c r="V288" i="1" s="1"/>
  <c r="W287" i="1"/>
  <c r="X287" i="1" s="1"/>
  <c r="Y287" i="1" s="1"/>
  <c r="V287" i="1"/>
  <c r="U287" i="1"/>
  <c r="T287" i="1"/>
  <c r="U286" i="1"/>
  <c r="W286" i="1" s="1"/>
  <c r="X286" i="1" s="1"/>
  <c r="Y286" i="1" s="1"/>
  <c r="T286" i="1"/>
  <c r="U285" i="1"/>
  <c r="T285" i="1"/>
  <c r="X284" i="1"/>
  <c r="W284" i="1"/>
  <c r="U284" i="1"/>
  <c r="T284" i="1"/>
  <c r="V284" i="1" s="1"/>
  <c r="W283" i="1"/>
  <c r="X283" i="1" s="1"/>
  <c r="Y283" i="1" s="1"/>
  <c r="V283" i="1"/>
  <c r="U283" i="1"/>
  <c r="T283" i="1"/>
  <c r="U282" i="1"/>
  <c r="W282" i="1" s="1"/>
  <c r="X282" i="1" s="1"/>
  <c r="T282" i="1"/>
  <c r="U281" i="1"/>
  <c r="T281" i="1"/>
  <c r="U280" i="1"/>
  <c r="T280" i="1"/>
  <c r="V280" i="1" s="1"/>
  <c r="W279" i="1"/>
  <c r="X279" i="1" s="1"/>
  <c r="Y279" i="1" s="1"/>
  <c r="V279" i="1"/>
  <c r="U279" i="1"/>
  <c r="T279" i="1"/>
  <c r="U278" i="1"/>
  <c r="W278" i="1" s="1"/>
  <c r="X278" i="1" s="1"/>
  <c r="T278" i="1"/>
  <c r="U277" i="1"/>
  <c r="T277" i="1"/>
  <c r="X276" i="1"/>
  <c r="W276" i="1"/>
  <c r="U276" i="1"/>
  <c r="T276" i="1"/>
  <c r="V276" i="1" s="1"/>
  <c r="W275" i="1"/>
  <c r="X275" i="1" s="1"/>
  <c r="Y275" i="1" s="1"/>
  <c r="V275" i="1"/>
  <c r="U275" i="1"/>
  <c r="T275" i="1"/>
  <c r="U274" i="1"/>
  <c r="W274" i="1" s="1"/>
  <c r="X274" i="1" s="1"/>
  <c r="Y274" i="1" s="1"/>
  <c r="T274" i="1"/>
  <c r="U273" i="1"/>
  <c r="T273" i="1"/>
  <c r="U272" i="1"/>
  <c r="T272" i="1"/>
  <c r="V272" i="1" s="1"/>
  <c r="W271" i="1"/>
  <c r="X271" i="1" s="1"/>
  <c r="Y271" i="1" s="1"/>
  <c r="V271" i="1"/>
  <c r="U271" i="1"/>
  <c r="T271" i="1"/>
  <c r="U270" i="1"/>
  <c r="W270" i="1" s="1"/>
  <c r="X270" i="1" s="1"/>
  <c r="Y270" i="1" s="1"/>
  <c r="T270" i="1"/>
  <c r="U269" i="1"/>
  <c r="T269" i="1"/>
  <c r="X268" i="1"/>
  <c r="W268" i="1"/>
  <c r="U268" i="1"/>
  <c r="T268" i="1"/>
  <c r="V268" i="1" s="1"/>
  <c r="W267" i="1"/>
  <c r="X267" i="1" s="1"/>
  <c r="Y267" i="1" s="1"/>
  <c r="V267" i="1"/>
  <c r="U267" i="1"/>
  <c r="T267" i="1"/>
  <c r="U266" i="1"/>
  <c r="W266" i="1" s="1"/>
  <c r="X266" i="1" s="1"/>
  <c r="T266" i="1"/>
  <c r="U265" i="1"/>
  <c r="T265" i="1"/>
  <c r="U264" i="1"/>
  <c r="T264" i="1"/>
  <c r="V264" i="1" s="1"/>
  <c r="W263" i="1"/>
  <c r="X263" i="1" s="1"/>
  <c r="Y263" i="1" s="1"/>
  <c r="V263" i="1"/>
  <c r="U263" i="1"/>
  <c r="T263" i="1"/>
  <c r="U262" i="1"/>
  <c r="W262" i="1" s="1"/>
  <c r="X262" i="1" s="1"/>
  <c r="T262" i="1"/>
  <c r="U261" i="1"/>
  <c r="T261" i="1"/>
  <c r="X260" i="1"/>
  <c r="W260" i="1"/>
  <c r="U260" i="1"/>
  <c r="T260" i="1"/>
  <c r="V260" i="1" s="1"/>
  <c r="W259" i="1"/>
  <c r="X259" i="1" s="1"/>
  <c r="Y259" i="1" s="1"/>
  <c r="V259" i="1"/>
  <c r="U259" i="1"/>
  <c r="T259" i="1"/>
  <c r="U258" i="1"/>
  <c r="W258" i="1" s="1"/>
  <c r="X258" i="1" s="1"/>
  <c r="Y258" i="1" s="1"/>
  <c r="T258" i="1"/>
  <c r="U257" i="1"/>
  <c r="T257" i="1"/>
  <c r="U256" i="1"/>
  <c r="T256" i="1"/>
  <c r="V256" i="1" s="1"/>
  <c r="W255" i="1"/>
  <c r="X255" i="1" s="1"/>
  <c r="Y255" i="1" s="1"/>
  <c r="V255" i="1"/>
  <c r="U255" i="1"/>
  <c r="T255" i="1"/>
  <c r="U254" i="1"/>
  <c r="W254" i="1" s="1"/>
  <c r="X254" i="1" s="1"/>
  <c r="Y254" i="1" s="1"/>
  <c r="T254" i="1"/>
  <c r="U253" i="1"/>
  <c r="T253" i="1"/>
  <c r="X252" i="1"/>
  <c r="W252" i="1"/>
  <c r="U252" i="1"/>
  <c r="T252" i="1"/>
  <c r="V252" i="1" s="1"/>
  <c r="W251" i="1"/>
  <c r="X251" i="1" s="1"/>
  <c r="Y251" i="1" s="1"/>
  <c r="Z251" i="1" s="1"/>
  <c r="V251" i="1"/>
  <c r="U251" i="1"/>
  <c r="T251" i="1"/>
  <c r="U250" i="1"/>
  <c r="W250" i="1" s="1"/>
  <c r="X250" i="1" s="1"/>
  <c r="T250" i="1"/>
  <c r="U249" i="1"/>
  <c r="T249" i="1"/>
  <c r="X248" i="1"/>
  <c r="W248" i="1"/>
  <c r="U248" i="1"/>
  <c r="T248" i="1"/>
  <c r="V248" i="1" s="1"/>
  <c r="W247" i="1"/>
  <c r="X247" i="1" s="1"/>
  <c r="V247" i="1"/>
  <c r="U247" i="1"/>
  <c r="T247" i="1"/>
  <c r="U246" i="1"/>
  <c r="W246" i="1" s="1"/>
  <c r="X246" i="1" s="1"/>
  <c r="T246" i="1"/>
  <c r="X245" i="1"/>
  <c r="Y245" i="1" s="1"/>
  <c r="V245" i="1"/>
  <c r="U245" i="1"/>
  <c r="T245" i="1"/>
  <c r="W245" i="1" s="1"/>
  <c r="U244" i="1"/>
  <c r="T244" i="1"/>
  <c r="V244" i="1" s="1"/>
  <c r="W243" i="1"/>
  <c r="X243" i="1" s="1"/>
  <c r="Y243" i="1" s="1"/>
  <c r="U243" i="1"/>
  <c r="T243" i="1"/>
  <c r="V243" i="1" s="1"/>
  <c r="V242" i="1"/>
  <c r="U242" i="1"/>
  <c r="W242" i="1" s="1"/>
  <c r="X242" i="1" s="1"/>
  <c r="Z242" i="1" s="1"/>
  <c r="T242" i="1"/>
  <c r="U241" i="1"/>
  <c r="T241" i="1"/>
  <c r="W240" i="1"/>
  <c r="X240" i="1" s="1"/>
  <c r="U240" i="1"/>
  <c r="T240" i="1"/>
  <c r="V240" i="1" s="1"/>
  <c r="X239" i="1"/>
  <c r="Y239" i="1" s="1"/>
  <c r="W239" i="1"/>
  <c r="V239" i="1"/>
  <c r="U239" i="1"/>
  <c r="T239" i="1"/>
  <c r="Y238" i="1"/>
  <c r="W238" i="1"/>
  <c r="X238" i="1" s="1"/>
  <c r="V238" i="1"/>
  <c r="U238" i="1"/>
  <c r="T238" i="1"/>
  <c r="U237" i="1"/>
  <c r="T237" i="1"/>
  <c r="V237" i="1" s="1"/>
  <c r="U236" i="1"/>
  <c r="T236" i="1"/>
  <c r="V235" i="1"/>
  <c r="U235" i="1"/>
  <c r="T235" i="1"/>
  <c r="W235" i="1" s="1"/>
  <c r="X235" i="1" s="1"/>
  <c r="U234" i="1"/>
  <c r="W234" i="1" s="1"/>
  <c r="X234" i="1" s="1"/>
  <c r="T234" i="1"/>
  <c r="U233" i="1"/>
  <c r="T233" i="1"/>
  <c r="W232" i="1"/>
  <c r="X232" i="1" s="1"/>
  <c r="U232" i="1"/>
  <c r="T232" i="1"/>
  <c r="V232" i="1" s="1"/>
  <c r="W231" i="1"/>
  <c r="X231" i="1" s="1"/>
  <c r="V231" i="1"/>
  <c r="U231" i="1"/>
  <c r="T231" i="1"/>
  <c r="U230" i="1"/>
  <c r="W230" i="1" s="1"/>
  <c r="X230" i="1" s="1"/>
  <c r="T230" i="1"/>
  <c r="U229" i="1"/>
  <c r="T229" i="1"/>
  <c r="W229" i="1" s="1"/>
  <c r="X229" i="1" s="1"/>
  <c r="U228" i="1"/>
  <c r="T228" i="1"/>
  <c r="W228" i="1" s="1"/>
  <c r="X228" i="1" s="1"/>
  <c r="W227" i="1"/>
  <c r="X227" i="1" s="1"/>
  <c r="V227" i="1"/>
  <c r="U227" i="1"/>
  <c r="T227" i="1"/>
  <c r="U226" i="1"/>
  <c r="W226" i="1" s="1"/>
  <c r="X226" i="1" s="1"/>
  <c r="T226" i="1"/>
  <c r="U225" i="1"/>
  <c r="V225" i="1" s="1"/>
  <c r="T225" i="1"/>
  <c r="W224" i="1"/>
  <c r="X224" i="1" s="1"/>
  <c r="U224" i="1"/>
  <c r="T224" i="1"/>
  <c r="V224" i="1" s="1"/>
  <c r="V223" i="1"/>
  <c r="U223" i="1"/>
  <c r="T223" i="1"/>
  <c r="W223" i="1" s="1"/>
  <c r="X223" i="1" s="1"/>
  <c r="W222" i="1"/>
  <c r="X222" i="1" s="1"/>
  <c r="V222" i="1"/>
  <c r="U222" i="1"/>
  <c r="T222" i="1"/>
  <c r="V221" i="1"/>
  <c r="U221" i="1"/>
  <c r="T221" i="1"/>
  <c r="W221" i="1" s="1"/>
  <c r="X221" i="1" s="1"/>
  <c r="U220" i="1"/>
  <c r="W220" i="1" s="1"/>
  <c r="X220" i="1" s="1"/>
  <c r="T220" i="1"/>
  <c r="U219" i="1"/>
  <c r="T219" i="1"/>
  <c r="W219" i="1" s="1"/>
  <c r="X219" i="1" s="1"/>
  <c r="W218" i="1"/>
  <c r="X218" i="1" s="1"/>
  <c r="Z218" i="1" s="1"/>
  <c r="U218" i="1"/>
  <c r="V218" i="1" s="1"/>
  <c r="T218" i="1"/>
  <c r="U217" i="1"/>
  <c r="T217" i="1"/>
  <c r="V217" i="1" s="1"/>
  <c r="U216" i="1"/>
  <c r="T216" i="1"/>
  <c r="V216" i="1" s="1"/>
  <c r="U215" i="1"/>
  <c r="T215" i="1"/>
  <c r="W215" i="1" s="1"/>
  <c r="X215" i="1" s="1"/>
  <c r="V214" i="1"/>
  <c r="U214" i="1"/>
  <c r="W214" i="1" s="1"/>
  <c r="X214" i="1" s="1"/>
  <c r="T214" i="1"/>
  <c r="U213" i="1"/>
  <c r="T213" i="1"/>
  <c r="W213" i="1" s="1"/>
  <c r="X213" i="1" s="1"/>
  <c r="U212" i="1"/>
  <c r="T212" i="1"/>
  <c r="W211" i="1"/>
  <c r="X211" i="1" s="1"/>
  <c r="U211" i="1"/>
  <c r="V211" i="1" s="1"/>
  <c r="T211" i="1"/>
  <c r="V210" i="1"/>
  <c r="U210" i="1"/>
  <c r="T210" i="1"/>
  <c r="W210" i="1" s="1"/>
  <c r="X210" i="1" s="1"/>
  <c r="U209" i="1"/>
  <c r="W209" i="1" s="1"/>
  <c r="X209" i="1" s="1"/>
  <c r="T209" i="1"/>
  <c r="V209" i="1" s="1"/>
  <c r="U208" i="1"/>
  <c r="T208" i="1"/>
  <c r="W208" i="1" s="1"/>
  <c r="X208" i="1" s="1"/>
  <c r="U207" i="1"/>
  <c r="W207" i="1" s="1"/>
  <c r="X207" i="1" s="1"/>
  <c r="T207" i="1"/>
  <c r="U206" i="1"/>
  <c r="T206" i="1"/>
  <c r="W206" i="1" s="1"/>
  <c r="X206" i="1" s="1"/>
  <c r="U205" i="1"/>
  <c r="T205" i="1"/>
  <c r="W205" i="1" s="1"/>
  <c r="X205" i="1" s="1"/>
  <c r="U204" i="1"/>
  <c r="T204" i="1"/>
  <c r="W204" i="1" s="1"/>
  <c r="X204" i="1" s="1"/>
  <c r="W203" i="1"/>
  <c r="X203" i="1" s="1"/>
  <c r="U203" i="1"/>
  <c r="V203" i="1" s="1"/>
  <c r="T203" i="1"/>
  <c r="V202" i="1"/>
  <c r="U202" i="1"/>
  <c r="T202" i="1"/>
  <c r="W202" i="1" s="1"/>
  <c r="X202" i="1" s="1"/>
  <c r="U201" i="1"/>
  <c r="W201" i="1" s="1"/>
  <c r="X201" i="1" s="1"/>
  <c r="T201" i="1"/>
  <c r="V201" i="1" s="1"/>
  <c r="U200" i="1"/>
  <c r="T200" i="1"/>
  <c r="W200" i="1" s="1"/>
  <c r="X200" i="1" s="1"/>
  <c r="U199" i="1"/>
  <c r="W199" i="1" s="1"/>
  <c r="X199" i="1" s="1"/>
  <c r="T199" i="1"/>
  <c r="U198" i="1"/>
  <c r="T198" i="1"/>
  <c r="W198" i="1" s="1"/>
  <c r="X198" i="1" s="1"/>
  <c r="U197" i="1"/>
  <c r="T197" i="1"/>
  <c r="W197" i="1" s="1"/>
  <c r="X197" i="1" s="1"/>
  <c r="U196" i="1"/>
  <c r="T196" i="1"/>
  <c r="W196" i="1" s="1"/>
  <c r="X196" i="1" s="1"/>
  <c r="W195" i="1"/>
  <c r="X195" i="1" s="1"/>
  <c r="U195" i="1"/>
  <c r="V195" i="1" s="1"/>
  <c r="T195" i="1"/>
  <c r="V194" i="1"/>
  <c r="U194" i="1"/>
  <c r="T194" i="1"/>
  <c r="W194" i="1" s="1"/>
  <c r="X194" i="1" s="1"/>
  <c r="U193" i="1"/>
  <c r="W193" i="1" s="1"/>
  <c r="X193" i="1" s="1"/>
  <c r="T193" i="1"/>
  <c r="V193" i="1" s="1"/>
  <c r="U192" i="1"/>
  <c r="T192" i="1"/>
  <c r="W192" i="1" s="1"/>
  <c r="X192" i="1" s="1"/>
  <c r="U191" i="1"/>
  <c r="W191" i="1" s="1"/>
  <c r="X191" i="1" s="1"/>
  <c r="T191" i="1"/>
  <c r="U190" i="1"/>
  <c r="T190" i="1"/>
  <c r="W190" i="1" s="1"/>
  <c r="X190" i="1" s="1"/>
  <c r="U189" i="1"/>
  <c r="T189" i="1"/>
  <c r="W189" i="1" s="1"/>
  <c r="X189" i="1" s="1"/>
  <c r="U188" i="1"/>
  <c r="T188" i="1"/>
  <c r="W188" i="1" s="1"/>
  <c r="X188" i="1" s="1"/>
  <c r="W187" i="1"/>
  <c r="X187" i="1" s="1"/>
  <c r="U187" i="1"/>
  <c r="V187" i="1" s="1"/>
  <c r="T187" i="1"/>
  <c r="V186" i="1"/>
  <c r="U186" i="1"/>
  <c r="T186" i="1"/>
  <c r="W186" i="1" s="1"/>
  <c r="X186" i="1" s="1"/>
  <c r="U185" i="1"/>
  <c r="W185" i="1" s="1"/>
  <c r="X185" i="1" s="1"/>
  <c r="T185" i="1"/>
  <c r="V185" i="1" s="1"/>
  <c r="U184" i="1"/>
  <c r="T184" i="1"/>
  <c r="W184" i="1" s="1"/>
  <c r="X184" i="1" s="1"/>
  <c r="U183" i="1"/>
  <c r="W183" i="1" s="1"/>
  <c r="X183" i="1" s="1"/>
  <c r="T183" i="1"/>
  <c r="U182" i="1"/>
  <c r="T182" i="1"/>
  <c r="W182" i="1" s="1"/>
  <c r="X182" i="1" s="1"/>
  <c r="U181" i="1"/>
  <c r="T181" i="1"/>
  <c r="W181" i="1" s="1"/>
  <c r="X181" i="1" s="1"/>
  <c r="U180" i="1"/>
  <c r="T180" i="1"/>
  <c r="W180" i="1" s="1"/>
  <c r="X180" i="1" s="1"/>
  <c r="W179" i="1"/>
  <c r="X179" i="1" s="1"/>
  <c r="U179" i="1"/>
  <c r="V179" i="1" s="1"/>
  <c r="T179" i="1"/>
  <c r="V178" i="1"/>
  <c r="U178" i="1"/>
  <c r="T178" i="1"/>
  <c r="W178" i="1" s="1"/>
  <c r="X178" i="1" s="1"/>
  <c r="U177" i="1"/>
  <c r="W177" i="1" s="1"/>
  <c r="X177" i="1" s="1"/>
  <c r="T177" i="1"/>
  <c r="V177" i="1" s="1"/>
  <c r="U176" i="1"/>
  <c r="T176" i="1"/>
  <c r="W176" i="1" s="1"/>
  <c r="X176" i="1" s="1"/>
  <c r="U175" i="1"/>
  <c r="W175" i="1" s="1"/>
  <c r="X175" i="1" s="1"/>
  <c r="T175" i="1"/>
  <c r="U174" i="1"/>
  <c r="T174" i="1"/>
  <c r="W174" i="1" s="1"/>
  <c r="X174" i="1" s="1"/>
  <c r="U173" i="1"/>
  <c r="T173" i="1"/>
  <c r="W173" i="1" s="1"/>
  <c r="X173" i="1" s="1"/>
  <c r="U172" i="1"/>
  <c r="T172" i="1"/>
  <c r="W172" i="1" s="1"/>
  <c r="X172" i="1" s="1"/>
  <c r="W171" i="1"/>
  <c r="X171" i="1" s="1"/>
  <c r="U171" i="1"/>
  <c r="V171" i="1" s="1"/>
  <c r="T171" i="1"/>
  <c r="V170" i="1"/>
  <c r="U170" i="1"/>
  <c r="T170" i="1"/>
  <c r="W170" i="1" s="1"/>
  <c r="X170" i="1" s="1"/>
  <c r="U169" i="1"/>
  <c r="W169" i="1" s="1"/>
  <c r="X169" i="1" s="1"/>
  <c r="T169" i="1"/>
  <c r="U168" i="1"/>
  <c r="T168" i="1"/>
  <c r="U167" i="1"/>
  <c r="W167" i="1" s="1"/>
  <c r="X167" i="1" s="1"/>
  <c r="T167" i="1"/>
  <c r="U166" i="1"/>
  <c r="T166" i="1"/>
  <c r="W166" i="1" s="1"/>
  <c r="X166" i="1" s="1"/>
  <c r="Y166" i="1" s="1"/>
  <c r="U165" i="1"/>
  <c r="T165" i="1"/>
  <c r="W165" i="1" s="1"/>
  <c r="X165" i="1" s="1"/>
  <c r="U164" i="1"/>
  <c r="T164" i="1"/>
  <c r="W163" i="1"/>
  <c r="X163" i="1" s="1"/>
  <c r="Y163" i="1" s="1"/>
  <c r="U163" i="1"/>
  <c r="V163" i="1" s="1"/>
  <c r="T163" i="1"/>
  <c r="V162" i="1"/>
  <c r="U162" i="1"/>
  <c r="T162" i="1"/>
  <c r="W162" i="1" s="1"/>
  <c r="X162" i="1" s="1"/>
  <c r="U161" i="1"/>
  <c r="W161" i="1" s="1"/>
  <c r="X161" i="1" s="1"/>
  <c r="T161" i="1"/>
  <c r="U160" i="1"/>
  <c r="T160" i="1"/>
  <c r="W160" i="1" s="1"/>
  <c r="X160" i="1" s="1"/>
  <c r="U159" i="1"/>
  <c r="V159" i="1" s="1"/>
  <c r="T159" i="1"/>
  <c r="U158" i="1"/>
  <c r="T158" i="1"/>
  <c r="W158" i="1" s="1"/>
  <c r="X158" i="1" s="1"/>
  <c r="Y158" i="1" s="1"/>
  <c r="U157" i="1"/>
  <c r="T157" i="1"/>
  <c r="U156" i="1"/>
  <c r="T156" i="1"/>
  <c r="U155" i="1"/>
  <c r="L155" i="1"/>
  <c r="T155" i="1" s="1"/>
  <c r="V155" i="1" s="1"/>
  <c r="W154" i="1"/>
  <c r="X154" i="1" s="1"/>
  <c r="Y154" i="1" s="1"/>
  <c r="U154" i="1"/>
  <c r="V154" i="1" s="1"/>
  <c r="T154" i="1"/>
  <c r="X153" i="1"/>
  <c r="Z153" i="1" s="1"/>
  <c r="V153" i="1"/>
  <c r="U153" i="1"/>
  <c r="T153" i="1"/>
  <c r="W153" i="1" s="1"/>
  <c r="U152" i="1"/>
  <c r="W152" i="1" s="1"/>
  <c r="X152" i="1" s="1"/>
  <c r="T152" i="1"/>
  <c r="V152" i="1" s="1"/>
  <c r="U151" i="1"/>
  <c r="T151" i="1"/>
  <c r="V151" i="1" s="1"/>
  <c r="V150" i="1"/>
  <c r="U150" i="1"/>
  <c r="W150" i="1" s="1"/>
  <c r="X150" i="1" s="1"/>
  <c r="T150" i="1"/>
  <c r="X149" i="1"/>
  <c r="Y149" i="1" s="1"/>
  <c r="V149" i="1"/>
  <c r="U149" i="1"/>
  <c r="T149" i="1"/>
  <c r="W149" i="1" s="1"/>
  <c r="Y148" i="1"/>
  <c r="W148" i="1"/>
  <c r="X148" i="1" s="1"/>
  <c r="Z148" i="1" s="1"/>
  <c r="U148" i="1"/>
  <c r="T148" i="1"/>
  <c r="V148" i="1" s="1"/>
  <c r="U147" i="1"/>
  <c r="T147" i="1"/>
  <c r="W147" i="1" s="1"/>
  <c r="X147" i="1" s="1"/>
  <c r="U146" i="1"/>
  <c r="V146" i="1" s="1"/>
  <c r="T146" i="1"/>
  <c r="X145" i="1"/>
  <c r="V145" i="1"/>
  <c r="U145" i="1"/>
  <c r="T145" i="1"/>
  <c r="W145" i="1" s="1"/>
  <c r="U144" i="1"/>
  <c r="W144" i="1" s="1"/>
  <c r="X144" i="1" s="1"/>
  <c r="T144" i="1"/>
  <c r="V144" i="1" s="1"/>
  <c r="W143" i="1"/>
  <c r="X143" i="1" s="1"/>
  <c r="V143" i="1"/>
  <c r="U143" i="1"/>
  <c r="T143" i="1"/>
  <c r="W142" i="1"/>
  <c r="X142" i="1" s="1"/>
  <c r="Z142" i="1" s="1"/>
  <c r="V142" i="1"/>
  <c r="U142" i="1"/>
  <c r="T142" i="1"/>
  <c r="U141" i="1"/>
  <c r="T141" i="1"/>
  <c r="W141" i="1" s="1"/>
  <c r="X141" i="1" s="1"/>
  <c r="U140" i="1"/>
  <c r="T140" i="1"/>
  <c r="V140" i="1" s="1"/>
  <c r="U139" i="1"/>
  <c r="T139" i="1"/>
  <c r="W139" i="1" s="1"/>
  <c r="X139" i="1" s="1"/>
  <c r="W138" i="1"/>
  <c r="X138" i="1" s="1"/>
  <c r="Y138" i="1" s="1"/>
  <c r="V138" i="1"/>
  <c r="U138" i="1"/>
  <c r="T138" i="1"/>
  <c r="U137" i="1"/>
  <c r="T137" i="1"/>
  <c r="W136" i="1"/>
  <c r="X136" i="1" s="1"/>
  <c r="U136" i="1"/>
  <c r="T136" i="1"/>
  <c r="U135" i="1"/>
  <c r="T135" i="1"/>
  <c r="W135" i="1" s="1"/>
  <c r="X135" i="1" s="1"/>
  <c r="V134" i="1"/>
  <c r="U134" i="1"/>
  <c r="W134" i="1" s="1"/>
  <c r="X134" i="1" s="1"/>
  <c r="T134" i="1"/>
  <c r="U133" i="1"/>
  <c r="T133" i="1"/>
  <c r="W133" i="1" s="1"/>
  <c r="X133" i="1" s="1"/>
  <c r="U132" i="1"/>
  <c r="T132" i="1"/>
  <c r="W131" i="1"/>
  <c r="X131" i="1" s="1"/>
  <c r="V131" i="1"/>
  <c r="U131" i="1"/>
  <c r="T131" i="1"/>
  <c r="U130" i="1"/>
  <c r="V130" i="1" s="1"/>
  <c r="T130" i="1"/>
  <c r="X129" i="1"/>
  <c r="Z129" i="1" s="1"/>
  <c r="V129" i="1"/>
  <c r="U129" i="1"/>
  <c r="T129" i="1"/>
  <c r="W129" i="1" s="1"/>
  <c r="U128" i="1"/>
  <c r="T128" i="1"/>
  <c r="V128" i="1" s="1"/>
  <c r="W127" i="1"/>
  <c r="X127" i="1" s="1"/>
  <c r="V127" i="1"/>
  <c r="U127" i="1"/>
  <c r="T127" i="1"/>
  <c r="W126" i="1"/>
  <c r="X126" i="1" s="1"/>
  <c r="Y126" i="1" s="1"/>
  <c r="U126" i="1"/>
  <c r="V126" i="1" s="1"/>
  <c r="T126" i="1"/>
  <c r="V125" i="1"/>
  <c r="U125" i="1"/>
  <c r="T125" i="1"/>
  <c r="X124" i="1"/>
  <c r="Z124" i="1" s="1"/>
  <c r="W124" i="1"/>
  <c r="U124" i="1"/>
  <c r="T124" i="1"/>
  <c r="V124" i="1" s="1"/>
  <c r="U123" i="1"/>
  <c r="T123" i="1"/>
  <c r="V123" i="1" s="1"/>
  <c r="W122" i="1"/>
  <c r="X122" i="1" s="1"/>
  <c r="Z122" i="1" s="1"/>
  <c r="V122" i="1"/>
  <c r="U122" i="1"/>
  <c r="T122" i="1"/>
  <c r="U121" i="1"/>
  <c r="T121" i="1"/>
  <c r="W120" i="1"/>
  <c r="X120" i="1" s="1"/>
  <c r="U120" i="1"/>
  <c r="T120" i="1"/>
  <c r="U119" i="1"/>
  <c r="T119" i="1"/>
  <c r="W119" i="1" s="1"/>
  <c r="X119" i="1" s="1"/>
  <c r="V118" i="1"/>
  <c r="U118" i="1"/>
  <c r="W118" i="1" s="1"/>
  <c r="X118" i="1" s="1"/>
  <c r="T118" i="1"/>
  <c r="U117" i="1"/>
  <c r="T117" i="1"/>
  <c r="W117" i="1" s="1"/>
  <c r="X117" i="1" s="1"/>
  <c r="U116" i="1"/>
  <c r="T116" i="1"/>
  <c r="W115" i="1"/>
  <c r="X115" i="1" s="1"/>
  <c r="V115" i="1"/>
  <c r="U115" i="1"/>
  <c r="T115" i="1"/>
  <c r="U114" i="1"/>
  <c r="W114" i="1" s="1"/>
  <c r="X114" i="1" s="1"/>
  <c r="T114" i="1"/>
  <c r="X113" i="1"/>
  <c r="Y113" i="1" s="1"/>
  <c r="V113" i="1"/>
  <c r="U113" i="1"/>
  <c r="T113" i="1"/>
  <c r="W113" i="1" s="1"/>
  <c r="U112" i="1"/>
  <c r="T112" i="1"/>
  <c r="V112" i="1" s="1"/>
  <c r="W111" i="1"/>
  <c r="X111" i="1" s="1"/>
  <c r="V111" i="1"/>
  <c r="U111" i="1"/>
  <c r="T111" i="1"/>
  <c r="W110" i="1"/>
  <c r="X110" i="1" s="1"/>
  <c r="Y110" i="1" s="1"/>
  <c r="U110" i="1"/>
  <c r="V110" i="1" s="1"/>
  <c r="T110" i="1"/>
  <c r="V109" i="1"/>
  <c r="U109" i="1"/>
  <c r="T109" i="1"/>
  <c r="X108" i="1"/>
  <c r="Z108" i="1" s="1"/>
  <c r="W108" i="1"/>
  <c r="U108" i="1"/>
  <c r="T108" i="1"/>
  <c r="V108" i="1" s="1"/>
  <c r="U107" i="1"/>
  <c r="T107" i="1"/>
  <c r="W107" i="1" s="1"/>
  <c r="X107" i="1" s="1"/>
  <c r="W106" i="1"/>
  <c r="X106" i="1" s="1"/>
  <c r="Y106" i="1" s="1"/>
  <c r="V106" i="1"/>
  <c r="U106" i="1"/>
  <c r="T106" i="1"/>
  <c r="U105" i="1"/>
  <c r="T105" i="1"/>
  <c r="W104" i="1"/>
  <c r="X104" i="1" s="1"/>
  <c r="U104" i="1"/>
  <c r="T104" i="1"/>
  <c r="U103" i="1"/>
  <c r="T103" i="1"/>
  <c r="W103" i="1" s="1"/>
  <c r="X103" i="1" s="1"/>
  <c r="V102" i="1"/>
  <c r="U102" i="1"/>
  <c r="W102" i="1" s="1"/>
  <c r="X102" i="1" s="1"/>
  <c r="T102" i="1"/>
  <c r="U101" i="1"/>
  <c r="T101" i="1"/>
  <c r="W101" i="1" s="1"/>
  <c r="X101" i="1" s="1"/>
  <c r="U100" i="1"/>
  <c r="T100" i="1"/>
  <c r="W99" i="1"/>
  <c r="X99" i="1" s="1"/>
  <c r="V99" i="1"/>
  <c r="U99" i="1"/>
  <c r="T99" i="1"/>
  <c r="U98" i="1"/>
  <c r="V98" i="1" s="1"/>
  <c r="T98" i="1"/>
  <c r="X97" i="1"/>
  <c r="V97" i="1"/>
  <c r="U97" i="1"/>
  <c r="T97" i="1"/>
  <c r="W97" i="1" s="1"/>
  <c r="U96" i="1"/>
  <c r="T96" i="1"/>
  <c r="V96" i="1" s="1"/>
  <c r="W95" i="1"/>
  <c r="X95" i="1" s="1"/>
  <c r="V95" i="1"/>
  <c r="U95" i="1"/>
  <c r="T95" i="1"/>
  <c r="Y94" i="1"/>
  <c r="W94" i="1"/>
  <c r="X94" i="1" s="1"/>
  <c r="U94" i="1"/>
  <c r="V94" i="1" s="1"/>
  <c r="T94" i="1"/>
  <c r="V93" i="1"/>
  <c r="U93" i="1"/>
  <c r="T93" i="1"/>
  <c r="X92" i="1"/>
  <c r="W92" i="1"/>
  <c r="U92" i="1"/>
  <c r="T92" i="1"/>
  <c r="V92" i="1" s="1"/>
  <c r="U91" i="1"/>
  <c r="T91" i="1"/>
  <c r="V91" i="1" s="1"/>
  <c r="W90" i="1"/>
  <c r="X90" i="1" s="1"/>
  <c r="Z90" i="1" s="1"/>
  <c r="V90" i="1"/>
  <c r="U90" i="1"/>
  <c r="T90" i="1"/>
  <c r="U89" i="1"/>
  <c r="T89" i="1"/>
  <c r="W88" i="1"/>
  <c r="X88" i="1" s="1"/>
  <c r="U88" i="1"/>
  <c r="T88" i="1"/>
  <c r="U87" i="1"/>
  <c r="T87" i="1"/>
  <c r="W87" i="1" s="1"/>
  <c r="X87" i="1" s="1"/>
  <c r="V86" i="1"/>
  <c r="U86" i="1"/>
  <c r="W86" i="1" s="1"/>
  <c r="X86" i="1" s="1"/>
  <c r="T86" i="1"/>
  <c r="U85" i="1"/>
  <c r="T85" i="1"/>
  <c r="W85" i="1" s="1"/>
  <c r="X85" i="1" s="1"/>
  <c r="U84" i="1"/>
  <c r="T84" i="1"/>
  <c r="W83" i="1"/>
  <c r="X83" i="1" s="1"/>
  <c r="V83" i="1"/>
  <c r="U83" i="1"/>
  <c r="T83" i="1"/>
  <c r="U82" i="1"/>
  <c r="W82" i="1" s="1"/>
  <c r="X82" i="1" s="1"/>
  <c r="T82" i="1"/>
  <c r="X81" i="1"/>
  <c r="Y81" i="1" s="1"/>
  <c r="V81" i="1"/>
  <c r="U81" i="1"/>
  <c r="T81" i="1"/>
  <c r="W81" i="1" s="1"/>
  <c r="U80" i="1"/>
  <c r="T80" i="1"/>
  <c r="V80" i="1" s="1"/>
  <c r="W79" i="1"/>
  <c r="X79" i="1" s="1"/>
  <c r="V79" i="1"/>
  <c r="U79" i="1"/>
  <c r="T79" i="1"/>
  <c r="W78" i="1"/>
  <c r="X78" i="1" s="1"/>
  <c r="Y78" i="1" s="1"/>
  <c r="U78" i="1"/>
  <c r="V78" i="1" s="1"/>
  <c r="T78" i="1"/>
  <c r="V77" i="1"/>
  <c r="U77" i="1"/>
  <c r="T77" i="1"/>
  <c r="X76" i="1"/>
  <c r="Z76" i="1" s="1"/>
  <c r="W76" i="1"/>
  <c r="U76" i="1"/>
  <c r="T76" i="1"/>
  <c r="V76" i="1" s="1"/>
  <c r="U75" i="1"/>
  <c r="T75" i="1"/>
  <c r="W75" i="1" s="1"/>
  <c r="X75" i="1" s="1"/>
  <c r="W74" i="1"/>
  <c r="X74" i="1" s="1"/>
  <c r="Y74" i="1" s="1"/>
  <c r="V74" i="1"/>
  <c r="U74" i="1"/>
  <c r="T74" i="1"/>
  <c r="U73" i="1"/>
  <c r="T73" i="1"/>
  <c r="W72" i="1"/>
  <c r="X72" i="1" s="1"/>
  <c r="U72" i="1"/>
  <c r="T72" i="1"/>
  <c r="U71" i="1"/>
  <c r="T71" i="1"/>
  <c r="W71" i="1" s="1"/>
  <c r="X71" i="1" s="1"/>
  <c r="V70" i="1"/>
  <c r="U70" i="1"/>
  <c r="W70" i="1" s="1"/>
  <c r="X70" i="1" s="1"/>
  <c r="T70" i="1"/>
  <c r="U69" i="1"/>
  <c r="T69" i="1"/>
  <c r="W69" i="1" s="1"/>
  <c r="X69" i="1" s="1"/>
  <c r="U68" i="1"/>
  <c r="T68" i="1"/>
  <c r="W67" i="1"/>
  <c r="X67" i="1" s="1"/>
  <c r="V67" i="1"/>
  <c r="U67" i="1"/>
  <c r="T67" i="1"/>
  <c r="U66" i="1"/>
  <c r="V66" i="1" s="1"/>
  <c r="T66" i="1"/>
  <c r="X65" i="1"/>
  <c r="Z65" i="1" s="1"/>
  <c r="V65" i="1"/>
  <c r="U65" i="1"/>
  <c r="T65" i="1"/>
  <c r="W65" i="1" s="1"/>
  <c r="U64" i="1"/>
  <c r="T64" i="1"/>
  <c r="V64" i="1" s="1"/>
  <c r="W63" i="1"/>
  <c r="X63" i="1" s="1"/>
  <c r="V63" i="1"/>
  <c r="U63" i="1"/>
  <c r="T63" i="1"/>
  <c r="Y62" i="1"/>
  <c r="W62" i="1"/>
  <c r="X62" i="1" s="1"/>
  <c r="U62" i="1"/>
  <c r="V62" i="1" s="1"/>
  <c r="T62" i="1"/>
  <c r="V61" i="1"/>
  <c r="U61" i="1"/>
  <c r="T61" i="1"/>
  <c r="X60" i="1"/>
  <c r="Z60" i="1" s="1"/>
  <c r="W60" i="1"/>
  <c r="U60" i="1"/>
  <c r="T60" i="1"/>
  <c r="V60" i="1" s="1"/>
  <c r="U59" i="1"/>
  <c r="T59" i="1"/>
  <c r="V59" i="1" s="1"/>
  <c r="W58" i="1"/>
  <c r="X58" i="1" s="1"/>
  <c r="Z58" i="1" s="1"/>
  <c r="V58" i="1"/>
  <c r="U58" i="1"/>
  <c r="T58" i="1"/>
  <c r="U57" i="1"/>
  <c r="T57" i="1"/>
  <c r="W56" i="1"/>
  <c r="X56" i="1" s="1"/>
  <c r="U56" i="1"/>
  <c r="T56" i="1"/>
  <c r="U55" i="1"/>
  <c r="T55" i="1"/>
  <c r="W55" i="1" s="1"/>
  <c r="X55" i="1" s="1"/>
  <c r="V54" i="1"/>
  <c r="U54" i="1"/>
  <c r="W54" i="1" s="1"/>
  <c r="X54" i="1" s="1"/>
  <c r="T54" i="1"/>
  <c r="U53" i="1"/>
  <c r="T53" i="1"/>
  <c r="W53" i="1" s="1"/>
  <c r="X53" i="1" s="1"/>
  <c r="U52" i="1"/>
  <c r="T52" i="1"/>
  <c r="W51" i="1"/>
  <c r="X51" i="1" s="1"/>
  <c r="V51" i="1"/>
  <c r="U51" i="1"/>
  <c r="T51" i="1"/>
  <c r="U50" i="1"/>
  <c r="W50" i="1" s="1"/>
  <c r="X50" i="1" s="1"/>
  <c r="T50" i="1"/>
  <c r="X49" i="1"/>
  <c r="Y49" i="1" s="1"/>
  <c r="V49" i="1"/>
  <c r="U49" i="1"/>
  <c r="T49" i="1"/>
  <c r="W49" i="1" s="1"/>
  <c r="U48" i="1"/>
  <c r="T48" i="1"/>
  <c r="V48" i="1" s="1"/>
  <c r="W47" i="1"/>
  <c r="X47" i="1" s="1"/>
  <c r="V47" i="1"/>
  <c r="U47" i="1"/>
  <c r="T47" i="1"/>
  <c r="W46" i="1"/>
  <c r="X46" i="1" s="1"/>
  <c r="U46" i="1"/>
  <c r="V46" i="1" s="1"/>
  <c r="T46" i="1"/>
  <c r="V45" i="1"/>
  <c r="U45" i="1"/>
  <c r="T45" i="1"/>
  <c r="X44" i="1"/>
  <c r="Z44" i="1" s="1"/>
  <c r="W44" i="1"/>
  <c r="U44" i="1"/>
  <c r="T44" i="1"/>
  <c r="V44" i="1" s="1"/>
  <c r="U43" i="1"/>
  <c r="T43" i="1"/>
  <c r="W43" i="1" s="1"/>
  <c r="X43" i="1" s="1"/>
  <c r="W42" i="1"/>
  <c r="X42" i="1" s="1"/>
  <c r="Y42" i="1" s="1"/>
  <c r="V42" i="1"/>
  <c r="U42" i="1"/>
  <c r="T42" i="1"/>
  <c r="U41" i="1"/>
  <c r="T41" i="1"/>
  <c r="W40" i="1"/>
  <c r="X40" i="1" s="1"/>
  <c r="U40" i="1"/>
  <c r="T40" i="1"/>
  <c r="U39" i="1"/>
  <c r="T39" i="1"/>
  <c r="W39" i="1" s="1"/>
  <c r="X39" i="1" s="1"/>
  <c r="V38" i="1"/>
  <c r="U38" i="1"/>
  <c r="W38" i="1" s="1"/>
  <c r="X38" i="1" s="1"/>
  <c r="T38" i="1"/>
  <c r="U37" i="1"/>
  <c r="T37" i="1"/>
  <c r="W37" i="1" s="1"/>
  <c r="X37" i="1" s="1"/>
  <c r="U36" i="1"/>
  <c r="T36" i="1"/>
  <c r="W35" i="1"/>
  <c r="X35" i="1" s="1"/>
  <c r="V35" i="1"/>
  <c r="U35" i="1"/>
  <c r="T35" i="1"/>
  <c r="U34" i="1"/>
  <c r="V34" i="1" s="1"/>
  <c r="T34" i="1"/>
  <c r="X33" i="1"/>
  <c r="V33" i="1"/>
  <c r="U33" i="1"/>
  <c r="T33" i="1"/>
  <c r="W33" i="1" s="1"/>
  <c r="U32" i="1"/>
  <c r="T32" i="1"/>
  <c r="V32" i="1" s="1"/>
  <c r="W31" i="1"/>
  <c r="X31" i="1" s="1"/>
  <c r="V31" i="1"/>
  <c r="U31" i="1"/>
  <c r="T31" i="1"/>
  <c r="W30" i="1"/>
  <c r="X30" i="1" s="1"/>
  <c r="Z30" i="1" s="1"/>
  <c r="U30" i="1"/>
  <c r="V30" i="1" s="1"/>
  <c r="T30" i="1"/>
  <c r="V29" i="1"/>
  <c r="U29" i="1"/>
  <c r="T29" i="1"/>
  <c r="X28" i="1"/>
  <c r="Z28" i="1" s="1"/>
  <c r="W28" i="1"/>
  <c r="U28" i="1"/>
  <c r="T28" i="1"/>
  <c r="V28" i="1" s="1"/>
  <c r="U27" i="1"/>
  <c r="T27" i="1"/>
  <c r="V27" i="1" s="1"/>
  <c r="W26" i="1"/>
  <c r="X26" i="1" s="1"/>
  <c r="Z26" i="1" s="1"/>
  <c r="V26" i="1"/>
  <c r="U26" i="1"/>
  <c r="T26" i="1"/>
  <c r="U25" i="1"/>
  <c r="T25" i="1"/>
  <c r="W24" i="1"/>
  <c r="X24" i="1" s="1"/>
  <c r="U24" i="1"/>
  <c r="T24" i="1"/>
  <c r="U23" i="1"/>
  <c r="T23" i="1"/>
  <c r="W23" i="1" s="1"/>
  <c r="X23" i="1" s="1"/>
  <c r="V22" i="1"/>
  <c r="U22" i="1"/>
  <c r="W22" i="1" s="1"/>
  <c r="X22" i="1" s="1"/>
  <c r="T22" i="1"/>
  <c r="U21" i="1"/>
  <c r="T21" i="1"/>
  <c r="W21" i="1" s="1"/>
  <c r="X21" i="1" s="1"/>
  <c r="U20" i="1"/>
  <c r="T20" i="1"/>
  <c r="W20" i="1" s="1"/>
  <c r="X20" i="1" s="1"/>
  <c r="W19" i="1"/>
  <c r="X19" i="1" s="1"/>
  <c r="V19" i="1"/>
  <c r="U19" i="1"/>
  <c r="T19" i="1"/>
  <c r="U18" i="1"/>
  <c r="W18" i="1" s="1"/>
  <c r="X18" i="1" s="1"/>
  <c r="T18" i="1"/>
  <c r="X17" i="1"/>
  <c r="Z17" i="1" s="1"/>
  <c r="V17" i="1"/>
  <c r="U17" i="1"/>
  <c r="T17" i="1"/>
  <c r="W17" i="1" s="1"/>
  <c r="U16" i="1"/>
  <c r="T16" i="1"/>
  <c r="V16" i="1" s="1"/>
  <c r="W15" i="1"/>
  <c r="X15" i="1" s="1"/>
  <c r="V15" i="1"/>
  <c r="U15" i="1"/>
  <c r="T15" i="1"/>
  <c r="W14" i="1"/>
  <c r="X14" i="1" s="1"/>
  <c r="Y14" i="1" s="1"/>
  <c r="U14" i="1"/>
  <c r="V14" i="1" s="1"/>
  <c r="T14" i="1"/>
  <c r="V13" i="1"/>
  <c r="U13" i="1"/>
  <c r="T13" i="1"/>
  <c r="X12" i="1"/>
  <c r="Z12" i="1" s="1"/>
  <c r="W12" i="1"/>
  <c r="U12" i="1"/>
  <c r="T12" i="1"/>
  <c r="V12" i="1" s="1"/>
  <c r="U11" i="1"/>
  <c r="T11" i="1"/>
  <c r="W11" i="1" s="1"/>
  <c r="X11" i="1" s="1"/>
  <c r="W10" i="1"/>
  <c r="X10" i="1" s="1"/>
  <c r="Z10" i="1" s="1"/>
  <c r="V10" i="1"/>
  <c r="U10" i="1"/>
  <c r="T10" i="1"/>
  <c r="U9" i="1"/>
  <c r="T9" i="1"/>
  <c r="V9" i="1" s="1"/>
  <c r="W8" i="1"/>
  <c r="X8" i="1" s="1"/>
  <c r="U8" i="1"/>
  <c r="T8" i="1"/>
  <c r="U7" i="1"/>
  <c r="T7" i="1"/>
  <c r="W7" i="1" s="1"/>
  <c r="X7" i="1" s="1"/>
  <c r="V6" i="1"/>
  <c r="U6" i="1"/>
  <c r="W6" i="1" s="1"/>
  <c r="X6" i="1" s="1"/>
  <c r="T6" i="1"/>
  <c r="U5" i="1"/>
  <c r="T5" i="1"/>
  <c r="W5" i="1" s="1"/>
  <c r="X5" i="1" s="1"/>
  <c r="U4" i="1"/>
  <c r="T4" i="1"/>
  <c r="W3" i="1"/>
  <c r="X3" i="1" s="1"/>
  <c r="V3" i="1"/>
  <c r="U3" i="1"/>
  <c r="T3" i="1"/>
  <c r="Z416" i="1" l="1"/>
  <c r="Z421" i="1"/>
  <c r="Z429" i="1"/>
  <c r="Z287" i="1"/>
  <c r="Z440" i="1"/>
  <c r="Y30" i="1"/>
  <c r="Z255" i="1"/>
  <c r="Z300" i="1"/>
  <c r="Z267" i="1"/>
  <c r="Z456" i="1"/>
  <c r="Z271" i="1"/>
  <c r="Z283" i="1"/>
  <c r="Z62" i="1"/>
  <c r="Z154" i="1"/>
  <c r="Z238" i="1"/>
  <c r="Z259" i="1"/>
  <c r="Z279" i="1"/>
  <c r="Z290" i="1"/>
  <c r="Z291" i="1"/>
  <c r="Z371" i="1"/>
  <c r="Y379" i="1"/>
  <c r="Z413" i="1"/>
  <c r="Z448" i="1"/>
  <c r="Z342" i="1"/>
  <c r="Y424" i="1"/>
  <c r="Z424" i="1" s="1"/>
  <c r="Z78" i="1"/>
  <c r="Y46" i="1"/>
  <c r="Z46" i="1" s="1"/>
  <c r="Z94" i="1"/>
  <c r="Y222" i="1"/>
  <c r="Z222" i="1" s="1"/>
  <c r="Z263" i="1"/>
  <c r="Z275" i="1"/>
  <c r="Z332" i="1"/>
  <c r="Z405" i="1"/>
  <c r="Z437" i="1"/>
  <c r="Y11" i="1"/>
  <c r="Z11" i="1" s="1"/>
  <c r="Y18" i="1"/>
  <c r="Y24" i="1"/>
  <c r="Z54" i="1"/>
  <c r="Y54" i="1"/>
  <c r="Y87" i="1"/>
  <c r="Y133" i="1"/>
  <c r="Y160" i="1"/>
  <c r="Y8" i="1"/>
  <c r="Z38" i="1"/>
  <c r="Y38" i="1"/>
  <c r="Y67" i="1"/>
  <c r="Z67" i="1"/>
  <c r="Y71" i="1"/>
  <c r="Y117" i="1"/>
  <c r="Y127" i="1"/>
  <c r="Z127" i="1"/>
  <c r="Y136" i="1"/>
  <c r="Z150" i="1"/>
  <c r="Y150" i="1"/>
  <c r="Z22" i="1"/>
  <c r="Y22" i="1"/>
  <c r="Y51" i="1"/>
  <c r="Z51" i="1"/>
  <c r="Y55" i="1"/>
  <c r="Y101" i="1"/>
  <c r="Y107" i="1"/>
  <c r="Y111" i="1"/>
  <c r="Z111" i="1"/>
  <c r="Y114" i="1"/>
  <c r="Y120" i="1"/>
  <c r="Z6" i="1"/>
  <c r="Y6" i="1"/>
  <c r="Z14" i="1"/>
  <c r="Y35" i="1"/>
  <c r="Z35" i="1"/>
  <c r="Y39" i="1"/>
  <c r="Z39" i="1"/>
  <c r="Y85" i="1"/>
  <c r="Y95" i="1"/>
  <c r="Z95" i="1"/>
  <c r="Y104" i="1"/>
  <c r="Z134" i="1"/>
  <c r="Y134" i="1"/>
  <c r="Y161" i="1"/>
  <c r="Y23" i="1"/>
  <c r="Z23" i="1"/>
  <c r="Y69" i="1"/>
  <c r="Z82" i="1"/>
  <c r="Y82" i="1"/>
  <c r="Y162" i="1"/>
  <c r="Z162" i="1" s="1"/>
  <c r="Y19" i="1"/>
  <c r="Z19" i="1"/>
  <c r="Y75" i="1"/>
  <c r="Y79" i="1"/>
  <c r="Z79" i="1"/>
  <c r="Y88" i="1"/>
  <c r="Z118" i="1"/>
  <c r="Y118" i="1"/>
  <c r="Z126" i="1"/>
  <c r="Y141" i="1"/>
  <c r="Z141" i="1"/>
  <c r="Y3" i="1"/>
  <c r="Z3" i="1"/>
  <c r="Y7" i="1"/>
  <c r="Z7" i="1" s="1"/>
  <c r="Y20" i="1"/>
  <c r="Z20" i="1" s="1"/>
  <c r="Y53" i="1"/>
  <c r="Z53" i="1" s="1"/>
  <c r="Y63" i="1"/>
  <c r="Z63" i="1"/>
  <c r="Y72" i="1"/>
  <c r="Z102" i="1"/>
  <c r="Y102" i="1"/>
  <c r="Z110" i="1"/>
  <c r="Y131" i="1"/>
  <c r="Z131" i="1"/>
  <c r="Y135" i="1"/>
  <c r="Y143" i="1"/>
  <c r="Z143" i="1"/>
  <c r="Z37" i="1"/>
  <c r="Y37" i="1"/>
  <c r="Y43" i="1"/>
  <c r="Y47" i="1"/>
  <c r="Z47" i="1"/>
  <c r="Y50" i="1"/>
  <c r="Y56" i="1"/>
  <c r="Z86" i="1"/>
  <c r="Y86" i="1"/>
  <c r="Y115" i="1"/>
  <c r="Z115" i="1"/>
  <c r="Y119" i="1"/>
  <c r="Y147" i="1"/>
  <c r="Z152" i="1"/>
  <c r="Y152" i="1"/>
  <c r="Y21" i="1"/>
  <c r="Y31" i="1"/>
  <c r="Z31" i="1"/>
  <c r="Y40" i="1"/>
  <c r="Z70" i="1"/>
  <c r="Y70" i="1"/>
  <c r="Y99" i="1"/>
  <c r="Z99" i="1"/>
  <c r="Y103" i="1"/>
  <c r="Z103" i="1" s="1"/>
  <c r="Y144" i="1"/>
  <c r="Z144" i="1" s="1"/>
  <c r="Z5" i="1"/>
  <c r="Y5" i="1"/>
  <c r="Y15" i="1"/>
  <c r="Z15" i="1"/>
  <c r="Y83" i="1"/>
  <c r="Z83" i="1"/>
  <c r="Y139" i="1"/>
  <c r="Z139" i="1"/>
  <c r="Y10" i="1"/>
  <c r="Y17" i="1"/>
  <c r="V5" i="1"/>
  <c r="V8" i="1"/>
  <c r="Z8" i="1" s="1"/>
  <c r="W16" i="1"/>
  <c r="X16" i="1" s="1"/>
  <c r="V23" i="1"/>
  <c r="W27" i="1"/>
  <c r="X27" i="1" s="1"/>
  <c r="W29" i="1"/>
  <c r="X29" i="1" s="1"/>
  <c r="W34" i="1"/>
  <c r="X34" i="1" s="1"/>
  <c r="V37" i="1"/>
  <c r="V40" i="1"/>
  <c r="Z40" i="1" s="1"/>
  <c r="Z42" i="1"/>
  <c r="W48" i="1"/>
  <c r="X48" i="1" s="1"/>
  <c r="Z49" i="1"/>
  <c r="V55" i="1"/>
  <c r="Z55" i="1" s="1"/>
  <c r="W59" i="1"/>
  <c r="X59" i="1" s="1"/>
  <c r="W61" i="1"/>
  <c r="X61" i="1" s="1"/>
  <c r="W66" i="1"/>
  <c r="X66" i="1" s="1"/>
  <c r="V69" i="1"/>
  <c r="Z69" i="1" s="1"/>
  <c r="V72" i="1"/>
  <c r="Z72" i="1" s="1"/>
  <c r="Z74" i="1"/>
  <c r="W80" i="1"/>
  <c r="X80" i="1" s="1"/>
  <c r="Z81" i="1"/>
  <c r="V87" i="1"/>
  <c r="Z87" i="1" s="1"/>
  <c r="W91" i="1"/>
  <c r="X91" i="1" s="1"/>
  <c r="W93" i="1"/>
  <c r="X93" i="1" s="1"/>
  <c r="W98" i="1"/>
  <c r="X98" i="1" s="1"/>
  <c r="V101" i="1"/>
  <c r="Z101" i="1" s="1"/>
  <c r="V104" i="1"/>
  <c r="Z104" i="1" s="1"/>
  <c r="Z106" i="1"/>
  <c r="W112" i="1"/>
  <c r="X112" i="1" s="1"/>
  <c r="Z113" i="1"/>
  <c r="V119" i="1"/>
  <c r="Z119" i="1" s="1"/>
  <c r="W123" i="1"/>
  <c r="X123" i="1" s="1"/>
  <c r="W125" i="1"/>
  <c r="X125" i="1" s="1"/>
  <c r="W130" i="1"/>
  <c r="X130" i="1" s="1"/>
  <c r="V133" i="1"/>
  <c r="Z133" i="1" s="1"/>
  <c r="V136" i="1"/>
  <c r="Z136" i="1" s="1"/>
  <c r="Z138" i="1"/>
  <c r="W140" i="1"/>
  <c r="X140" i="1" s="1"/>
  <c r="W151" i="1"/>
  <c r="X151" i="1" s="1"/>
  <c r="V158" i="1"/>
  <c r="Y174" i="1"/>
  <c r="Z174" i="1" s="1"/>
  <c r="Z178" i="1"/>
  <c r="Y178" i="1"/>
  <c r="Y181" i="1"/>
  <c r="Y188" i="1"/>
  <c r="Y192" i="1"/>
  <c r="Y206" i="1"/>
  <c r="Z206" i="1" s="1"/>
  <c r="Z210" i="1"/>
  <c r="Y210" i="1"/>
  <c r="Z213" i="1"/>
  <c r="Y213" i="1"/>
  <c r="Y228" i="1"/>
  <c r="V4" i="1"/>
  <c r="W25" i="1"/>
  <c r="X25" i="1" s="1"/>
  <c r="V36" i="1"/>
  <c r="W57" i="1"/>
  <c r="X57" i="1" s="1"/>
  <c r="V68" i="1"/>
  <c r="W89" i="1"/>
  <c r="X89" i="1" s="1"/>
  <c r="V100" i="1"/>
  <c r="W121" i="1"/>
  <c r="X121" i="1" s="1"/>
  <c r="V132" i="1"/>
  <c r="Z158" i="1"/>
  <c r="V161" i="1"/>
  <c r="Z161" i="1" s="1"/>
  <c r="Y167" i="1"/>
  <c r="Z167" i="1" s="1"/>
  <c r="Z185" i="1"/>
  <c r="Y185" i="1"/>
  <c r="Y195" i="1"/>
  <c r="Z195" i="1" s="1"/>
  <c r="Y199" i="1"/>
  <c r="Y220" i="1"/>
  <c r="Y231" i="1"/>
  <c r="Z231" i="1"/>
  <c r="Y235" i="1"/>
  <c r="Z235" i="1"/>
  <c r="Y247" i="1"/>
  <c r="Z247" i="1" s="1"/>
  <c r="Z297" i="1"/>
  <c r="Y297" i="1"/>
  <c r="W168" i="1"/>
  <c r="X168" i="1" s="1"/>
  <c r="V168" i="1"/>
  <c r="Y182" i="1"/>
  <c r="Y186" i="1"/>
  <c r="Z186" i="1" s="1"/>
  <c r="Y189" i="1"/>
  <c r="Z189" i="1"/>
  <c r="Y196" i="1"/>
  <c r="Z196" i="1" s="1"/>
  <c r="Y200" i="1"/>
  <c r="Z221" i="1"/>
  <c r="Y221" i="1"/>
  <c r="Y223" i="1"/>
  <c r="Z223" i="1"/>
  <c r="Y229" i="1"/>
  <c r="Y12" i="1"/>
  <c r="Y33" i="1"/>
  <c r="Z33" i="1" s="1"/>
  <c r="W36" i="1"/>
  <c r="X36" i="1" s="1"/>
  <c r="V50" i="1"/>
  <c r="Z50" i="1" s="1"/>
  <c r="V57" i="1"/>
  <c r="Y58" i="1"/>
  <c r="Y65" i="1"/>
  <c r="W68" i="1"/>
  <c r="X68" i="1" s="1"/>
  <c r="V75" i="1"/>
  <c r="Z75" i="1" s="1"/>
  <c r="Y76" i="1"/>
  <c r="V82" i="1"/>
  <c r="V89" i="1"/>
  <c r="Y90" i="1"/>
  <c r="Y97" i="1"/>
  <c r="Z97" i="1" s="1"/>
  <c r="W100" i="1"/>
  <c r="X100" i="1" s="1"/>
  <c r="V107" i="1"/>
  <c r="Z107" i="1" s="1"/>
  <c r="Y108" i="1"/>
  <c r="V114" i="1"/>
  <c r="Z114" i="1" s="1"/>
  <c r="V121" i="1"/>
  <c r="Y122" i="1"/>
  <c r="Y129" i="1"/>
  <c r="W132" i="1"/>
  <c r="X132" i="1" s="1"/>
  <c r="V139" i="1"/>
  <c r="Y142" i="1"/>
  <c r="Y145" i="1"/>
  <c r="Z145" i="1" s="1"/>
  <c r="Y153" i="1"/>
  <c r="W157" i="1"/>
  <c r="X157" i="1" s="1"/>
  <c r="V157" i="1"/>
  <c r="Z171" i="1"/>
  <c r="Y171" i="1"/>
  <c r="Y175" i="1"/>
  <c r="Z193" i="1"/>
  <c r="Y193" i="1"/>
  <c r="Z203" i="1"/>
  <c r="Y203" i="1"/>
  <c r="Y207" i="1"/>
  <c r="Z207" i="1" s="1"/>
  <c r="Z214" i="1"/>
  <c r="Y214" i="1"/>
  <c r="Y226" i="1"/>
  <c r="W4" i="1"/>
  <c r="X4" i="1" s="1"/>
  <c r="V11" i="1"/>
  <c r="V18" i="1"/>
  <c r="Z18" i="1" s="1"/>
  <c r="V25" i="1"/>
  <c r="Y26" i="1"/>
  <c r="V43" i="1"/>
  <c r="Z43" i="1" s="1"/>
  <c r="Y44" i="1"/>
  <c r="V7" i="1"/>
  <c r="W13" i="1"/>
  <c r="X13" i="1" s="1"/>
  <c r="V21" i="1"/>
  <c r="Z21" i="1" s="1"/>
  <c r="V24" i="1"/>
  <c r="Z24" i="1" s="1"/>
  <c r="W32" i="1"/>
  <c r="X32" i="1" s="1"/>
  <c r="V39" i="1"/>
  <c r="W45" i="1"/>
  <c r="X45" i="1" s="1"/>
  <c r="V53" i="1"/>
  <c r="V56" i="1"/>
  <c r="Z56" i="1" s="1"/>
  <c r="W64" i="1"/>
  <c r="X64" i="1" s="1"/>
  <c r="V71" i="1"/>
  <c r="Z71" i="1" s="1"/>
  <c r="W77" i="1"/>
  <c r="X77" i="1" s="1"/>
  <c r="V85" i="1"/>
  <c r="Z85" i="1" s="1"/>
  <c r="V88" i="1"/>
  <c r="Z88" i="1" s="1"/>
  <c r="W96" i="1"/>
  <c r="X96" i="1" s="1"/>
  <c r="V103" i="1"/>
  <c r="W109" i="1"/>
  <c r="X109" i="1" s="1"/>
  <c r="V117" i="1"/>
  <c r="Z117" i="1" s="1"/>
  <c r="V120" i="1"/>
  <c r="Z120" i="1" s="1"/>
  <c r="W128" i="1"/>
  <c r="X128" i="1" s="1"/>
  <c r="V135" i="1"/>
  <c r="Z135" i="1" s="1"/>
  <c r="V141" i="1"/>
  <c r="V147" i="1"/>
  <c r="Z147" i="1" s="1"/>
  <c r="W155" i="1"/>
  <c r="X155" i="1" s="1"/>
  <c r="W159" i="1"/>
  <c r="X159" i="1" s="1"/>
  <c r="Z163" i="1"/>
  <c r="Y165" i="1"/>
  <c r="V169" i="1"/>
  <c r="Z172" i="1"/>
  <c r="Y172" i="1"/>
  <c r="Y176" i="1"/>
  <c r="Y190" i="1"/>
  <c r="Z194" i="1"/>
  <c r="Y194" i="1"/>
  <c r="Y197" i="1"/>
  <c r="Z204" i="1"/>
  <c r="Y204" i="1"/>
  <c r="Y208" i="1"/>
  <c r="Z232" i="1"/>
  <c r="Y232" i="1"/>
  <c r="Y240" i="1"/>
  <c r="Z240" i="1" s="1"/>
  <c r="W9" i="1"/>
  <c r="X9" i="1" s="1"/>
  <c r="V20" i="1"/>
  <c r="W41" i="1"/>
  <c r="X41" i="1" s="1"/>
  <c r="V52" i="1"/>
  <c r="W73" i="1"/>
  <c r="X73" i="1" s="1"/>
  <c r="V84" i="1"/>
  <c r="W105" i="1"/>
  <c r="X105" i="1" s="1"/>
  <c r="V116" i="1"/>
  <c r="W137" i="1"/>
  <c r="X137" i="1" s="1"/>
  <c r="Z169" i="1"/>
  <c r="Y169" i="1"/>
  <c r="Z179" i="1"/>
  <c r="Y179" i="1"/>
  <c r="Y183" i="1"/>
  <c r="Z201" i="1"/>
  <c r="Y201" i="1"/>
  <c r="Y211" i="1"/>
  <c r="Z211" i="1"/>
  <c r="Y215" i="1"/>
  <c r="Y230" i="1"/>
  <c r="Y246" i="1"/>
  <c r="Z274" i="1"/>
  <c r="W164" i="1"/>
  <c r="X164" i="1" s="1"/>
  <c r="V164" i="1"/>
  <c r="Z170" i="1"/>
  <c r="Y170" i="1"/>
  <c r="Y173" i="1"/>
  <c r="Y180" i="1"/>
  <c r="Z184" i="1"/>
  <c r="Y184" i="1"/>
  <c r="Y198" i="1"/>
  <c r="Z202" i="1"/>
  <c r="Y202" i="1"/>
  <c r="Y205" i="1"/>
  <c r="Z205" i="1" s="1"/>
  <c r="Y219" i="1"/>
  <c r="Z219" i="1"/>
  <c r="Y293" i="1"/>
  <c r="Y28" i="1"/>
  <c r="V41" i="1"/>
  <c r="W52" i="1"/>
  <c r="X52" i="1" s="1"/>
  <c r="Y60" i="1"/>
  <c r="V73" i="1"/>
  <c r="W84" i="1"/>
  <c r="X84" i="1" s="1"/>
  <c r="Y92" i="1"/>
  <c r="Z92" i="1" s="1"/>
  <c r="V105" i="1"/>
  <c r="W116" i="1"/>
  <c r="X116" i="1" s="1"/>
  <c r="Y124" i="1"/>
  <c r="V137" i="1"/>
  <c r="W146" i="1"/>
  <c r="X146" i="1" s="1"/>
  <c r="Z149" i="1"/>
  <c r="W156" i="1"/>
  <c r="X156" i="1" s="1"/>
  <c r="V156" i="1"/>
  <c r="V160" i="1"/>
  <c r="Z160" i="1" s="1"/>
  <c r="Z177" i="1"/>
  <c r="Y177" i="1"/>
  <c r="Z187" i="1"/>
  <c r="Y187" i="1"/>
  <c r="Z191" i="1"/>
  <c r="Y191" i="1"/>
  <c r="Z209" i="1"/>
  <c r="Y209" i="1"/>
  <c r="Y224" i="1"/>
  <c r="Z224" i="1" s="1"/>
  <c r="Y227" i="1"/>
  <c r="Z227" i="1"/>
  <c r="Y218" i="1"/>
  <c r="V220" i="1"/>
  <c r="Z220" i="1" s="1"/>
  <c r="W253" i="1"/>
  <c r="X253" i="1" s="1"/>
  <c r="V253" i="1"/>
  <c r="Z254" i="1"/>
  <c r="W256" i="1"/>
  <c r="X256" i="1" s="1"/>
  <c r="V258" i="1"/>
  <c r="Z258" i="1" s="1"/>
  <c r="W269" i="1"/>
  <c r="X269" i="1" s="1"/>
  <c r="V269" i="1"/>
  <c r="Z270" i="1"/>
  <c r="W272" i="1"/>
  <c r="X272" i="1" s="1"/>
  <c r="V274" i="1"/>
  <c r="W285" i="1"/>
  <c r="X285" i="1" s="1"/>
  <c r="V285" i="1"/>
  <c r="W288" i="1"/>
  <c r="X288" i="1" s="1"/>
  <c r="V290" i="1"/>
  <c r="Z313" i="1"/>
  <c r="Y313" i="1"/>
  <c r="W326" i="1"/>
  <c r="X326" i="1" s="1"/>
  <c r="V326" i="1"/>
  <c r="Z335" i="1"/>
  <c r="V176" i="1"/>
  <c r="Z176" i="1" s="1"/>
  <c r="V184" i="1"/>
  <c r="V192" i="1"/>
  <c r="Z192" i="1" s="1"/>
  <c r="V200" i="1"/>
  <c r="Z200" i="1" s="1"/>
  <c r="V208" i="1"/>
  <c r="Z208" i="1" s="1"/>
  <c r="V213" i="1"/>
  <c r="Y308" i="1"/>
  <c r="Z308" i="1" s="1"/>
  <c r="Y320" i="1"/>
  <c r="Z320" i="1"/>
  <c r="W323" i="1"/>
  <c r="X323" i="1" s="1"/>
  <c r="V323" i="1"/>
  <c r="Y354" i="1"/>
  <c r="Z354" i="1" s="1"/>
  <c r="V167" i="1"/>
  <c r="V175" i="1"/>
  <c r="Z175" i="1" s="1"/>
  <c r="V183" i="1"/>
  <c r="Z183" i="1" s="1"/>
  <c r="V191" i="1"/>
  <c r="V199" i="1"/>
  <c r="Z199" i="1" s="1"/>
  <c r="V207" i="1"/>
  <c r="V212" i="1"/>
  <c r="W233" i="1"/>
  <c r="X233" i="1" s="1"/>
  <c r="V234" i="1"/>
  <c r="Z234" i="1" s="1"/>
  <c r="V236" i="1"/>
  <c r="Z243" i="1"/>
  <c r="Z245" i="1"/>
  <c r="W257" i="1"/>
  <c r="X257" i="1" s="1"/>
  <c r="V257" i="1"/>
  <c r="V262" i="1"/>
  <c r="Z262" i="1" s="1"/>
  <c r="W273" i="1"/>
  <c r="X273" i="1" s="1"/>
  <c r="V273" i="1"/>
  <c r="V278" i="1"/>
  <c r="Z278" i="1" s="1"/>
  <c r="W289" i="1"/>
  <c r="X289" i="1" s="1"/>
  <c r="V289" i="1"/>
  <c r="Z311" i="1"/>
  <c r="Z318" i="1"/>
  <c r="V321" i="1"/>
  <c r="W321" i="1"/>
  <c r="X321" i="1" s="1"/>
  <c r="Z331" i="1"/>
  <c r="Y331" i="1"/>
  <c r="Z348" i="1"/>
  <c r="Y348" i="1"/>
  <c r="Y369" i="1"/>
  <c r="V166" i="1"/>
  <c r="Z166" i="1" s="1"/>
  <c r="V174" i="1"/>
  <c r="V182" i="1"/>
  <c r="Z182" i="1" s="1"/>
  <c r="V190" i="1"/>
  <c r="Z190" i="1" s="1"/>
  <c r="V198" i="1"/>
  <c r="Z198" i="1" s="1"/>
  <c r="V206" i="1"/>
  <c r="W216" i="1"/>
  <c r="X216" i="1" s="1"/>
  <c r="V230" i="1"/>
  <c r="Z230" i="1" s="1"/>
  <c r="Y234" i="1"/>
  <c r="Y260" i="1"/>
  <c r="Z260" i="1" s="1"/>
  <c r="Y262" i="1"/>
  <c r="Z276" i="1"/>
  <c r="Y276" i="1"/>
  <c r="Y278" i="1"/>
  <c r="Y292" i="1"/>
  <c r="Z292" i="1"/>
  <c r="Y302" i="1"/>
  <c r="Z302" i="1" s="1"/>
  <c r="Y304" i="1"/>
  <c r="Z304" i="1" s="1"/>
  <c r="Y309" i="1"/>
  <c r="W312" i="1"/>
  <c r="X312" i="1" s="1"/>
  <c r="V312" i="1"/>
  <c r="Z316" i="1"/>
  <c r="Z338" i="1"/>
  <c r="Y338" i="1"/>
  <c r="Z346" i="1"/>
  <c r="V165" i="1"/>
  <c r="Z165" i="1" s="1"/>
  <c r="V173" i="1"/>
  <c r="Z173" i="1" s="1"/>
  <c r="V181" i="1"/>
  <c r="Z181" i="1" s="1"/>
  <c r="V189" i="1"/>
  <c r="V197" i="1"/>
  <c r="Z197" i="1" s="1"/>
  <c r="V205" i="1"/>
  <c r="W212" i="1"/>
  <c r="X212" i="1" s="1"/>
  <c r="V219" i="1"/>
  <c r="W225" i="1"/>
  <c r="X225" i="1" s="1"/>
  <c r="V226" i="1"/>
  <c r="Z226" i="1" s="1"/>
  <c r="V233" i="1"/>
  <c r="W236" i="1"/>
  <c r="X236" i="1" s="1"/>
  <c r="W241" i="1"/>
  <c r="X241" i="1" s="1"/>
  <c r="V241" i="1"/>
  <c r="Y242" i="1"/>
  <c r="Y248" i="1"/>
  <c r="Z248" i="1" s="1"/>
  <c r="V250" i="1"/>
  <c r="Z250" i="1" s="1"/>
  <c r="W261" i="1"/>
  <c r="X261" i="1" s="1"/>
  <c r="V261" i="1"/>
  <c r="W264" i="1"/>
  <c r="X264" i="1" s="1"/>
  <c r="V266" i="1"/>
  <c r="Z266" i="1" s="1"/>
  <c r="W277" i="1"/>
  <c r="X277" i="1" s="1"/>
  <c r="V277" i="1"/>
  <c r="W280" i="1"/>
  <c r="X280" i="1" s="1"/>
  <c r="V282" i="1"/>
  <c r="V301" i="1"/>
  <c r="W301" i="1"/>
  <c r="X301" i="1" s="1"/>
  <c r="V305" i="1"/>
  <c r="W305" i="1"/>
  <c r="X305" i="1" s="1"/>
  <c r="V307" i="1"/>
  <c r="W310" i="1"/>
  <c r="X310" i="1" s="1"/>
  <c r="V310" i="1"/>
  <c r="Z319" i="1"/>
  <c r="Z329" i="1"/>
  <c r="Y329" i="1"/>
  <c r="Y358" i="1"/>
  <c r="Z358" i="1"/>
  <c r="Y361" i="1"/>
  <c r="V172" i="1"/>
  <c r="V180" i="1"/>
  <c r="Z180" i="1" s="1"/>
  <c r="V188" i="1"/>
  <c r="Z188" i="1" s="1"/>
  <c r="V196" i="1"/>
  <c r="V204" i="1"/>
  <c r="V215" i="1"/>
  <c r="Z215" i="1" s="1"/>
  <c r="V229" i="1"/>
  <c r="Z229" i="1" s="1"/>
  <c r="W244" i="1"/>
  <c r="X244" i="1" s="1"/>
  <c r="W249" i="1"/>
  <c r="X249" i="1" s="1"/>
  <c r="V249" i="1"/>
  <c r="Y250" i="1"/>
  <c r="Y266" i="1"/>
  <c r="Y282" i="1"/>
  <c r="Z282" i="1" s="1"/>
  <c r="W303" i="1"/>
  <c r="X303" i="1" s="1"/>
  <c r="V303" i="1"/>
  <c r="Y324" i="1"/>
  <c r="Z324" i="1"/>
  <c r="Y336" i="1"/>
  <c r="Z336" i="1"/>
  <c r="V339" i="1"/>
  <c r="W339" i="1"/>
  <c r="X339" i="1" s="1"/>
  <c r="V344" i="1"/>
  <c r="W344" i="1"/>
  <c r="X344" i="1" s="1"/>
  <c r="Z350" i="1"/>
  <c r="V352" i="1"/>
  <c r="W352" i="1"/>
  <c r="X352" i="1" s="1"/>
  <c r="W217" i="1"/>
  <c r="X217" i="1" s="1"/>
  <c r="V228" i="1"/>
  <c r="Z228" i="1" s="1"/>
  <c r="W237" i="1"/>
  <c r="X237" i="1" s="1"/>
  <c r="Z239" i="1"/>
  <c r="V246" i="1"/>
  <c r="Z246" i="1" s="1"/>
  <c r="V254" i="1"/>
  <c r="W265" i="1"/>
  <c r="X265" i="1" s="1"/>
  <c r="V265" i="1"/>
  <c r="V270" i="1"/>
  <c r="W281" i="1"/>
  <c r="X281" i="1" s="1"/>
  <c r="V281" i="1"/>
  <c r="V286" i="1"/>
  <c r="Z286" i="1" s="1"/>
  <c r="Z295" i="1"/>
  <c r="Y295" i="1"/>
  <c r="Y299" i="1"/>
  <c r="Z299" i="1" s="1"/>
  <c r="Y315" i="1"/>
  <c r="Z315" i="1"/>
  <c r="Z327" i="1"/>
  <c r="Z334" i="1"/>
  <c r="V337" i="1"/>
  <c r="W337" i="1"/>
  <c r="X337" i="1" s="1"/>
  <c r="Z252" i="1"/>
  <c r="Y252" i="1"/>
  <c r="Z268" i="1"/>
  <c r="Y268" i="1"/>
  <c r="Z284" i="1"/>
  <c r="Y284" i="1"/>
  <c r="W294" i="1"/>
  <c r="X294" i="1" s="1"/>
  <c r="V294" i="1"/>
  <c r="W296" i="1"/>
  <c r="X296" i="1" s="1"/>
  <c r="V296" i="1"/>
  <c r="W306" i="1"/>
  <c r="X306" i="1" s="1"/>
  <c r="V306" i="1"/>
  <c r="Y322" i="1"/>
  <c r="Z325" i="1"/>
  <c r="Y325" i="1"/>
  <c r="W328" i="1"/>
  <c r="X328" i="1" s="1"/>
  <c r="V328" i="1"/>
  <c r="W345" i="1"/>
  <c r="X345" i="1" s="1"/>
  <c r="V345" i="1"/>
  <c r="Y347" i="1"/>
  <c r="Z347" i="1"/>
  <c r="Y355" i="1"/>
  <c r="Z355" i="1"/>
  <c r="Y311" i="1"/>
  <c r="Y318" i="1"/>
  <c r="V335" i="1"/>
  <c r="W341" i="1"/>
  <c r="X341" i="1" s="1"/>
  <c r="V341" i="1"/>
  <c r="Y381" i="1"/>
  <c r="Y387" i="1"/>
  <c r="Y401" i="1"/>
  <c r="Z401" i="1"/>
  <c r="Z404" i="1"/>
  <c r="Z426" i="1"/>
  <c r="Y426" i="1"/>
  <c r="Z434" i="1"/>
  <c r="Y434" i="1"/>
  <c r="W298" i="1"/>
  <c r="X298" i="1" s="1"/>
  <c r="V309" i="1"/>
  <c r="Z309" i="1" s="1"/>
  <c r="W317" i="1"/>
  <c r="X317" i="1" s="1"/>
  <c r="W330" i="1"/>
  <c r="X330" i="1" s="1"/>
  <c r="V338" i="1"/>
  <c r="Z351" i="1"/>
  <c r="Z359" i="1"/>
  <c r="Y359" i="1"/>
  <c r="Z363" i="1"/>
  <c r="Y384" i="1"/>
  <c r="Z384" i="1" s="1"/>
  <c r="Z442" i="1"/>
  <c r="Y442" i="1"/>
  <c r="Y364" i="1"/>
  <c r="Z377" i="1"/>
  <c r="Y377" i="1"/>
  <c r="W382" i="1"/>
  <c r="X382" i="1" s="1"/>
  <c r="V382" i="1"/>
  <c r="Y393" i="1"/>
  <c r="Z393" i="1"/>
  <c r="Z367" i="1"/>
  <c r="Y367" i="1"/>
  <c r="Z372" i="1"/>
  <c r="Y372" i="1"/>
  <c r="Z396" i="1"/>
  <c r="Y396" i="1"/>
  <c r="V319" i="1"/>
  <c r="Y327" i="1"/>
  <c r="Y334" i="1"/>
  <c r="W349" i="1"/>
  <c r="X349" i="1" s="1"/>
  <c r="V349" i="1"/>
  <c r="W356" i="1"/>
  <c r="X356" i="1" s="1"/>
  <c r="V356" i="1"/>
  <c r="W360" i="1"/>
  <c r="X360" i="1" s="1"/>
  <c r="Y362" i="1"/>
  <c r="W365" i="1"/>
  <c r="X365" i="1" s="1"/>
  <c r="V365" i="1"/>
  <c r="Y375" i="1"/>
  <c r="Z375" i="1" s="1"/>
  <c r="Z383" i="1"/>
  <c r="Y383" i="1"/>
  <c r="Y385" i="1"/>
  <c r="Z385" i="1"/>
  <c r="Z402" i="1"/>
  <c r="Y402" i="1"/>
  <c r="V293" i="1"/>
  <c r="Z293" i="1" s="1"/>
  <c r="W314" i="1"/>
  <c r="X314" i="1" s="1"/>
  <c r="V322" i="1"/>
  <c r="Z322" i="1" s="1"/>
  <c r="V325" i="1"/>
  <c r="W333" i="1"/>
  <c r="X333" i="1" s="1"/>
  <c r="W340" i="1"/>
  <c r="X340" i="1" s="1"/>
  <c r="Z343" i="1"/>
  <c r="Y370" i="1"/>
  <c r="W373" i="1"/>
  <c r="X373" i="1" s="1"/>
  <c r="V373" i="1"/>
  <c r="Z410" i="1"/>
  <c r="Y410" i="1"/>
  <c r="W353" i="1"/>
  <c r="X353" i="1" s="1"/>
  <c r="V353" i="1"/>
  <c r="Z366" i="1"/>
  <c r="Y366" i="1"/>
  <c r="Z368" i="1"/>
  <c r="Y368" i="1"/>
  <c r="Z378" i="1"/>
  <c r="Y378" i="1"/>
  <c r="Y389" i="1"/>
  <c r="Z389" i="1" s="1"/>
  <c r="Y400" i="1"/>
  <c r="Z400" i="1" s="1"/>
  <c r="W357" i="1"/>
  <c r="X357" i="1" s="1"/>
  <c r="V357" i="1"/>
  <c r="Z374" i="1"/>
  <c r="Y374" i="1"/>
  <c r="Z376" i="1"/>
  <c r="Y376" i="1"/>
  <c r="Z380" i="1"/>
  <c r="Y386" i="1"/>
  <c r="Y397" i="1"/>
  <c r="Z397" i="1"/>
  <c r="Z418" i="1"/>
  <c r="Y418" i="1"/>
  <c r="V361" i="1"/>
  <c r="Z361" i="1" s="1"/>
  <c r="V369" i="1"/>
  <c r="Z369" i="1" s="1"/>
  <c r="V377" i="1"/>
  <c r="V378" i="1"/>
  <c r="V389" i="1"/>
  <c r="W395" i="1"/>
  <c r="X395" i="1" s="1"/>
  <c r="V396" i="1"/>
  <c r="Y412" i="1"/>
  <c r="Z417" i="1"/>
  <c r="Y428" i="1"/>
  <c r="Z433" i="1"/>
  <c r="Z444" i="1"/>
  <c r="Z447" i="1"/>
  <c r="Z453" i="1"/>
  <c r="Y453" i="1"/>
  <c r="Y470" i="1"/>
  <c r="Z476" i="1"/>
  <c r="Y476" i="1"/>
  <c r="Z479" i="1"/>
  <c r="Y479" i="1"/>
  <c r="Z481" i="1"/>
  <c r="Y481" i="1"/>
  <c r="Y502" i="1"/>
  <c r="Z508" i="1"/>
  <c r="Y508" i="1"/>
  <c r="Z511" i="1"/>
  <c r="Y511" i="1"/>
  <c r="Y513" i="1"/>
  <c r="Z513" i="1" s="1"/>
  <c r="W391" i="1"/>
  <c r="X391" i="1" s="1"/>
  <c r="V399" i="1"/>
  <c r="Z399" i="1" s="1"/>
  <c r="V411" i="1"/>
  <c r="W411" i="1"/>
  <c r="X411" i="1" s="1"/>
  <c r="W414" i="1"/>
  <c r="X414" i="1" s="1"/>
  <c r="V427" i="1"/>
  <c r="W427" i="1"/>
  <c r="X427" i="1" s="1"/>
  <c r="W430" i="1"/>
  <c r="X430" i="1" s="1"/>
  <c r="V432" i="1"/>
  <c r="Z432" i="1" s="1"/>
  <c r="V443" i="1"/>
  <c r="W443" i="1"/>
  <c r="X443" i="1" s="1"/>
  <c r="W454" i="1"/>
  <c r="X454" i="1" s="1"/>
  <c r="V454" i="1"/>
  <c r="Z461" i="1"/>
  <c r="Y461" i="1"/>
  <c r="Y482" i="1"/>
  <c r="Z482" i="1" s="1"/>
  <c r="Z488" i="1"/>
  <c r="Y488" i="1"/>
  <c r="Z493" i="1"/>
  <c r="Y493" i="1"/>
  <c r="Y514" i="1"/>
  <c r="Z449" i="1"/>
  <c r="Y449" i="1"/>
  <c r="Y462" i="1"/>
  <c r="Z468" i="1"/>
  <c r="Y468" i="1"/>
  <c r="Y471" i="1"/>
  <c r="Z473" i="1"/>
  <c r="Y473" i="1"/>
  <c r="Y494" i="1"/>
  <c r="Z494" i="1" s="1"/>
  <c r="Z500" i="1"/>
  <c r="Y500" i="1"/>
  <c r="Y503" i="1"/>
  <c r="Z503" i="1" s="1"/>
  <c r="Z505" i="1"/>
  <c r="Y505" i="1"/>
  <c r="Y392" i="1"/>
  <c r="Y399" i="1"/>
  <c r="V404" i="1"/>
  <c r="W415" i="1"/>
  <c r="X415" i="1" s="1"/>
  <c r="V415" i="1"/>
  <c r="V420" i="1"/>
  <c r="W431" i="1"/>
  <c r="X431" i="1" s="1"/>
  <c r="V431" i="1"/>
  <c r="V436" i="1"/>
  <c r="Z436" i="1" s="1"/>
  <c r="W450" i="1"/>
  <c r="X450" i="1" s="1"/>
  <c r="V450" i="1"/>
  <c r="Y474" i="1"/>
  <c r="Z474" i="1" s="1"/>
  <c r="Z480" i="1"/>
  <c r="Y480" i="1"/>
  <c r="Z485" i="1"/>
  <c r="Y485" i="1"/>
  <c r="Y506" i="1"/>
  <c r="Z506" i="1" s="1"/>
  <c r="Z512" i="1"/>
  <c r="Y512" i="1"/>
  <c r="Z517" i="1"/>
  <c r="Y517" i="1"/>
  <c r="V387" i="1"/>
  <c r="Z387" i="1" s="1"/>
  <c r="Y388" i="1"/>
  <c r="V390" i="1"/>
  <c r="Z390" i="1" s="1"/>
  <c r="W398" i="1"/>
  <c r="X398" i="1" s="1"/>
  <c r="Y404" i="1"/>
  <c r="Z409" i="1"/>
  <c r="Y420" i="1"/>
  <c r="Z420" i="1" s="1"/>
  <c r="Z425" i="1"/>
  <c r="Y436" i="1"/>
  <c r="Z441" i="1"/>
  <c r="Z445" i="1"/>
  <c r="Y445" i="1"/>
  <c r="Z452" i="1"/>
  <c r="W455" i="1"/>
  <c r="X455" i="1" s="1"/>
  <c r="Z460" i="1"/>
  <c r="Y460" i="1"/>
  <c r="Y463" i="1"/>
  <c r="Y465" i="1"/>
  <c r="Z465" i="1" s="1"/>
  <c r="Y486" i="1"/>
  <c r="Z492" i="1"/>
  <c r="Y492" i="1"/>
  <c r="Y495" i="1"/>
  <c r="Z495" i="1" s="1"/>
  <c r="Z497" i="1"/>
  <c r="Y497" i="1"/>
  <c r="Y518" i="1"/>
  <c r="V364" i="1"/>
  <c r="Z364" i="1" s="1"/>
  <c r="V372" i="1"/>
  <c r="V381" i="1"/>
  <c r="Z381" i="1" s="1"/>
  <c r="V386" i="1"/>
  <c r="Z386" i="1" s="1"/>
  <c r="W394" i="1"/>
  <c r="X394" i="1" s="1"/>
  <c r="V401" i="1"/>
  <c r="V403" i="1"/>
  <c r="W403" i="1"/>
  <c r="X403" i="1" s="1"/>
  <c r="W406" i="1"/>
  <c r="X406" i="1" s="1"/>
  <c r="V419" i="1"/>
  <c r="W419" i="1"/>
  <c r="X419" i="1" s="1"/>
  <c r="W422" i="1"/>
  <c r="X422" i="1" s="1"/>
  <c r="V435" i="1"/>
  <c r="W435" i="1"/>
  <c r="X435" i="1" s="1"/>
  <c r="W438" i="1"/>
  <c r="X438" i="1" s="1"/>
  <c r="W446" i="1"/>
  <c r="X446" i="1" s="1"/>
  <c r="V446" i="1"/>
  <c r="Y466" i="1"/>
  <c r="Z472" i="1"/>
  <c r="Y472" i="1"/>
  <c r="Z477" i="1"/>
  <c r="Y477" i="1"/>
  <c r="Y498" i="1"/>
  <c r="Z498" i="1" s="1"/>
  <c r="Z504" i="1"/>
  <c r="Y504" i="1"/>
  <c r="Z509" i="1"/>
  <c r="Y509" i="1"/>
  <c r="Z457" i="1"/>
  <c r="Y457" i="1"/>
  <c r="Y478" i="1"/>
  <c r="Z478" i="1"/>
  <c r="Z484" i="1"/>
  <c r="Y484" i="1"/>
  <c r="Z487" i="1"/>
  <c r="Y487" i="1"/>
  <c r="Z489" i="1"/>
  <c r="Y489" i="1"/>
  <c r="Y510" i="1"/>
  <c r="Z510" i="1"/>
  <c r="Y516" i="1"/>
  <c r="Z516" i="1" s="1"/>
  <c r="Z519" i="1"/>
  <c r="Y519" i="1"/>
  <c r="W407" i="1"/>
  <c r="X407" i="1" s="1"/>
  <c r="V407" i="1"/>
  <c r="W423" i="1"/>
  <c r="X423" i="1" s="1"/>
  <c r="V423" i="1"/>
  <c r="W439" i="1"/>
  <c r="X439" i="1" s="1"/>
  <c r="V439" i="1"/>
  <c r="Z458" i="1"/>
  <c r="Y458" i="1"/>
  <c r="Z464" i="1"/>
  <c r="Y464" i="1"/>
  <c r="Y469" i="1"/>
  <c r="Z469" i="1" s="1"/>
  <c r="Z490" i="1"/>
  <c r="Y490" i="1"/>
  <c r="Z496" i="1"/>
  <c r="Y496" i="1"/>
  <c r="Z501" i="1"/>
  <c r="Y501" i="1"/>
  <c r="W451" i="1"/>
  <c r="X451" i="1" s="1"/>
  <c r="V458" i="1"/>
  <c r="W459" i="1"/>
  <c r="X459" i="1" s="1"/>
  <c r="V466" i="1"/>
  <c r="Z466" i="1" s="1"/>
  <c r="W467" i="1"/>
  <c r="X467" i="1" s="1"/>
  <c r="V474" i="1"/>
  <c r="W475" i="1"/>
  <c r="X475" i="1" s="1"/>
  <c r="V482" i="1"/>
  <c r="W483" i="1"/>
  <c r="X483" i="1" s="1"/>
  <c r="V490" i="1"/>
  <c r="W491" i="1"/>
  <c r="X491" i="1" s="1"/>
  <c r="V498" i="1"/>
  <c r="W499" i="1"/>
  <c r="X499" i="1" s="1"/>
  <c r="V506" i="1"/>
  <c r="W507" i="1"/>
  <c r="X507" i="1" s="1"/>
  <c r="V514" i="1"/>
  <c r="Z514" i="1" s="1"/>
  <c r="W515" i="1"/>
  <c r="X515" i="1" s="1"/>
  <c r="V447" i="1"/>
  <c r="V455" i="1"/>
  <c r="V463" i="1"/>
  <c r="Z463" i="1" s="1"/>
  <c r="V471" i="1"/>
  <c r="Z471" i="1" s="1"/>
  <c r="V479" i="1"/>
  <c r="V487" i="1"/>
  <c r="V495" i="1"/>
  <c r="V503" i="1"/>
  <c r="V511" i="1"/>
  <c r="V519" i="1"/>
  <c r="V462" i="1"/>
  <c r="Z462" i="1" s="1"/>
  <c r="V470" i="1"/>
  <c r="Z470" i="1" s="1"/>
  <c r="V478" i="1"/>
  <c r="V486" i="1"/>
  <c r="Z486" i="1" s="1"/>
  <c r="V494" i="1"/>
  <c r="V502" i="1"/>
  <c r="Z502" i="1" s="1"/>
  <c r="V510" i="1"/>
  <c r="V518" i="1"/>
  <c r="Z518" i="1" s="1"/>
  <c r="Z431" i="1" l="1"/>
  <c r="Y431" i="1"/>
  <c r="Y430" i="1"/>
  <c r="Z430" i="1"/>
  <c r="Y281" i="1"/>
  <c r="Z281" i="1" s="1"/>
  <c r="Z264" i="1"/>
  <c r="Y264" i="1"/>
  <c r="Z236" i="1"/>
  <c r="Y236" i="1"/>
  <c r="Z321" i="1"/>
  <c r="Y321" i="1"/>
  <c r="Y273" i="1"/>
  <c r="Z273" i="1" s="1"/>
  <c r="Y233" i="1"/>
  <c r="Z233" i="1" s="1"/>
  <c r="Z326" i="1"/>
  <c r="Y326" i="1"/>
  <c r="Y52" i="1"/>
  <c r="Z52" i="1" s="1"/>
  <c r="Z41" i="1"/>
  <c r="Y41" i="1"/>
  <c r="Z64" i="1"/>
  <c r="Y64" i="1"/>
  <c r="Z13" i="1"/>
  <c r="Y13" i="1"/>
  <c r="Z4" i="1"/>
  <c r="Y4" i="1"/>
  <c r="Z157" i="1"/>
  <c r="Y157" i="1"/>
  <c r="Y36" i="1"/>
  <c r="Z36" i="1" s="1"/>
  <c r="Y123" i="1"/>
  <c r="Z123" i="1"/>
  <c r="Z93" i="1"/>
  <c r="Y93" i="1"/>
  <c r="Y66" i="1"/>
  <c r="Z66" i="1" s="1"/>
  <c r="Z515" i="1"/>
  <c r="Y515" i="1"/>
  <c r="Z483" i="1"/>
  <c r="Y483" i="1"/>
  <c r="Z451" i="1"/>
  <c r="Y451" i="1"/>
  <c r="Z423" i="1"/>
  <c r="Y423" i="1"/>
  <c r="Y406" i="1"/>
  <c r="Z406" i="1"/>
  <c r="Z427" i="1"/>
  <c r="Y427" i="1"/>
  <c r="Z395" i="1"/>
  <c r="Y395" i="1"/>
  <c r="Y360" i="1"/>
  <c r="Z360" i="1" s="1"/>
  <c r="Y330" i="1"/>
  <c r="Z330" i="1"/>
  <c r="Z341" i="1"/>
  <c r="Y341" i="1"/>
  <c r="Z217" i="1"/>
  <c r="Y217" i="1"/>
  <c r="Z301" i="1"/>
  <c r="Y301" i="1"/>
  <c r="Y312" i="1"/>
  <c r="Z312" i="1"/>
  <c r="Z272" i="1"/>
  <c r="Y272" i="1"/>
  <c r="Z253" i="1"/>
  <c r="Y253" i="1"/>
  <c r="Z159" i="1"/>
  <c r="Y159" i="1"/>
  <c r="Z109" i="1"/>
  <c r="Y109" i="1"/>
  <c r="Y57" i="1"/>
  <c r="Z57" i="1" s="1"/>
  <c r="Z151" i="1"/>
  <c r="Y151" i="1"/>
  <c r="Y91" i="1"/>
  <c r="Z91" i="1"/>
  <c r="Z61" i="1"/>
  <c r="Y61" i="1"/>
  <c r="Y34" i="1"/>
  <c r="Z34" i="1" s="1"/>
  <c r="Y446" i="1"/>
  <c r="Z446" i="1"/>
  <c r="Z403" i="1"/>
  <c r="Y403" i="1"/>
  <c r="Z455" i="1"/>
  <c r="Y455" i="1"/>
  <c r="Y314" i="1"/>
  <c r="Z314" i="1" s="1"/>
  <c r="Z317" i="1"/>
  <c r="Y317" i="1"/>
  <c r="Z345" i="1"/>
  <c r="Y345" i="1"/>
  <c r="Z306" i="1"/>
  <c r="Y306" i="1"/>
  <c r="Z352" i="1"/>
  <c r="Y352" i="1"/>
  <c r="Y261" i="1"/>
  <c r="Z261" i="1" s="1"/>
  <c r="Z116" i="1"/>
  <c r="Y116" i="1"/>
  <c r="Y137" i="1"/>
  <c r="Z137" i="1" s="1"/>
  <c r="Z9" i="1"/>
  <c r="Y9" i="1"/>
  <c r="Z155" i="1"/>
  <c r="Y155" i="1"/>
  <c r="Z140" i="1"/>
  <c r="Y140" i="1"/>
  <c r="Y59" i="1"/>
  <c r="Z59" i="1"/>
  <c r="Z29" i="1"/>
  <c r="Y29" i="1"/>
  <c r="Z507" i="1"/>
  <c r="Y507" i="1"/>
  <c r="Y407" i="1"/>
  <c r="Z407" i="1" s="1"/>
  <c r="Y438" i="1"/>
  <c r="Z438" i="1"/>
  <c r="Z415" i="1"/>
  <c r="Y415" i="1"/>
  <c r="Y414" i="1"/>
  <c r="Z414" i="1"/>
  <c r="Z357" i="1"/>
  <c r="Y357" i="1"/>
  <c r="Y373" i="1"/>
  <c r="Z373" i="1"/>
  <c r="Z356" i="1"/>
  <c r="Y356" i="1"/>
  <c r="Y382" i="1"/>
  <c r="Z382" i="1" s="1"/>
  <c r="Z265" i="1"/>
  <c r="Y265" i="1"/>
  <c r="Y225" i="1"/>
  <c r="Z225" i="1" s="1"/>
  <c r="Z216" i="1"/>
  <c r="Y216" i="1"/>
  <c r="Z257" i="1"/>
  <c r="Y257" i="1"/>
  <c r="Y323" i="1"/>
  <c r="Z323" i="1"/>
  <c r="Z96" i="1"/>
  <c r="Y96" i="1"/>
  <c r="Z45" i="1"/>
  <c r="Y45" i="1"/>
  <c r="Z68" i="1"/>
  <c r="Y68" i="1"/>
  <c r="Z25" i="1"/>
  <c r="Y25" i="1"/>
  <c r="Y112" i="1"/>
  <c r="Z112" i="1" s="1"/>
  <c r="Y27" i="1"/>
  <c r="Z27" i="1"/>
  <c r="Z475" i="1"/>
  <c r="Y475" i="1"/>
  <c r="Z435" i="1"/>
  <c r="Y435" i="1"/>
  <c r="Y398" i="1"/>
  <c r="Z398" i="1" s="1"/>
  <c r="Y454" i="1"/>
  <c r="Z454" i="1" s="1"/>
  <c r="Z411" i="1"/>
  <c r="Y411" i="1"/>
  <c r="Y298" i="1"/>
  <c r="Z298" i="1"/>
  <c r="Y328" i="1"/>
  <c r="Z328" i="1"/>
  <c r="Y296" i="1"/>
  <c r="Z296" i="1"/>
  <c r="Y249" i="1"/>
  <c r="Z249" i="1" s="1"/>
  <c r="Z280" i="1"/>
  <c r="Y280" i="1"/>
  <c r="Z288" i="1"/>
  <c r="Y288" i="1"/>
  <c r="Z269" i="1"/>
  <c r="Y269" i="1"/>
  <c r="Z105" i="1"/>
  <c r="Y105" i="1"/>
  <c r="Y100" i="1"/>
  <c r="Z100" i="1" s="1"/>
  <c r="Z80" i="1"/>
  <c r="Y80" i="1"/>
  <c r="Y499" i="1"/>
  <c r="Z499" i="1" s="1"/>
  <c r="Z467" i="1"/>
  <c r="Y467" i="1"/>
  <c r="Z394" i="1"/>
  <c r="Y394" i="1"/>
  <c r="Z450" i="1"/>
  <c r="Y450" i="1"/>
  <c r="Y443" i="1"/>
  <c r="Z443" i="1" s="1"/>
  <c r="Z349" i="1"/>
  <c r="Y349" i="1"/>
  <c r="Z337" i="1"/>
  <c r="Y337" i="1"/>
  <c r="Z344" i="1"/>
  <c r="Y344" i="1"/>
  <c r="Z244" i="1"/>
  <c r="Y244" i="1"/>
  <c r="Z310" i="1"/>
  <c r="Y310" i="1"/>
  <c r="Z212" i="1"/>
  <c r="Y212" i="1"/>
  <c r="Z289" i="1"/>
  <c r="Y289" i="1"/>
  <c r="Y156" i="1"/>
  <c r="Z156" i="1"/>
  <c r="Y84" i="1"/>
  <c r="Z84" i="1" s="1"/>
  <c r="Y32" i="1"/>
  <c r="Z32" i="1" s="1"/>
  <c r="Z132" i="1"/>
  <c r="Y132" i="1"/>
  <c r="Z168" i="1"/>
  <c r="Y168" i="1"/>
  <c r="Z121" i="1"/>
  <c r="Y121" i="1"/>
  <c r="Z48" i="1"/>
  <c r="Y48" i="1"/>
  <c r="Z16" i="1"/>
  <c r="Y16" i="1"/>
  <c r="Y422" i="1"/>
  <c r="Z422" i="1"/>
  <c r="Y340" i="1"/>
  <c r="Z340" i="1"/>
  <c r="Z294" i="1"/>
  <c r="Y294" i="1"/>
  <c r="Z303" i="1"/>
  <c r="Y303" i="1"/>
  <c r="Z277" i="1"/>
  <c r="Y277" i="1"/>
  <c r="Z256" i="1"/>
  <c r="Y256" i="1"/>
  <c r="Y164" i="1"/>
  <c r="Z164" i="1"/>
  <c r="Z73" i="1"/>
  <c r="Y73" i="1"/>
  <c r="Y128" i="1"/>
  <c r="Z128" i="1" s="1"/>
  <c r="Y77" i="1"/>
  <c r="Z77" i="1" s="1"/>
  <c r="Z130" i="1"/>
  <c r="Y130" i="1"/>
  <c r="Y491" i="1"/>
  <c r="Z491" i="1" s="1"/>
  <c r="Y459" i="1"/>
  <c r="Z459" i="1" s="1"/>
  <c r="Z439" i="1"/>
  <c r="Y439" i="1"/>
  <c r="Z419" i="1"/>
  <c r="Y419" i="1"/>
  <c r="Y391" i="1"/>
  <c r="Z391" i="1" s="1"/>
  <c r="Y353" i="1"/>
  <c r="Z353" i="1" s="1"/>
  <c r="Z333" i="1"/>
  <c r="Y333" i="1"/>
  <c r="Y365" i="1"/>
  <c r="Z365" i="1"/>
  <c r="Y237" i="1"/>
  <c r="Z237" i="1" s="1"/>
  <c r="Y339" i="1"/>
  <c r="Z339" i="1"/>
  <c r="Z305" i="1"/>
  <c r="Y305" i="1"/>
  <c r="Y241" i="1"/>
  <c r="Z241" i="1" s="1"/>
  <c r="Y285" i="1"/>
  <c r="Z285" i="1" s="1"/>
  <c r="Z146" i="1"/>
  <c r="Y146" i="1"/>
  <c r="Z89" i="1"/>
  <c r="Y89" i="1"/>
  <c r="Z125" i="1"/>
  <c r="Y125" i="1"/>
  <c r="Z98" i="1"/>
  <c r="Y98" i="1"/>
</calcChain>
</file>

<file path=xl/sharedStrings.xml><?xml version="1.0" encoding="utf-8"?>
<sst xmlns="http://schemas.openxmlformats.org/spreadsheetml/2006/main" count="4791" uniqueCount="1334">
  <si>
    <t>Author(Last F)</t>
    <phoneticPr fontId="0"/>
  </si>
  <si>
    <t>Title</t>
  </si>
  <si>
    <t>Journal</t>
  </si>
  <si>
    <t>Category  (ECRLS, DHR, EMD)</t>
  </si>
  <si>
    <t>Original Research or Review (OR, RE)</t>
  </si>
  <si>
    <t>PMID</t>
  </si>
  <si>
    <t>Editor Initials</t>
  </si>
  <si>
    <t>Reviewer 1</t>
    <phoneticPr fontId="0"/>
  </si>
  <si>
    <t>Reviewer 2</t>
  </si>
  <si>
    <t>1. Clarity  (Rev 1)</t>
  </si>
  <si>
    <t>1. Clarity  (Rev 2)</t>
  </si>
  <si>
    <t>2. Design/stats or breadth/depth (Rev 1)</t>
    <phoneticPr fontId="0"/>
  </si>
  <si>
    <t>2.Design/stats or breadth/depth (Rev 2)</t>
    <phoneticPr fontId="0"/>
  </si>
  <si>
    <t>3. Ethics or Bias (Rev 1)</t>
  </si>
  <si>
    <t>3. Ethics or Bias (Rev 2)</t>
  </si>
  <si>
    <t>4. Importance/generalizable (Rev 1)</t>
  </si>
  <si>
    <t>4.Importance/generalizable (Rev 2)</t>
  </si>
  <si>
    <t>5. Impact/ practice changing  (Rev 1)</t>
  </si>
  <si>
    <t>5.Impact/ practice changing  (Rev 2)</t>
  </si>
  <si>
    <t>Total score (Rev 1)</t>
  </si>
  <si>
    <t>Total score (Rev 2)</t>
  </si>
  <si>
    <t>Avg Overall Score
(Both Rev)</t>
  </si>
  <si>
    <t>Difference</t>
  </si>
  <si>
    <t>Rescore?</t>
  </si>
  <si>
    <t>Editor Score</t>
  </si>
  <si>
    <t>Final Score
(All Rev)</t>
  </si>
  <si>
    <t>Abdella Y</t>
  </si>
  <si>
    <t>Availability and safety of blood tranfusion during humanitarian emergencies</t>
  </si>
  <si>
    <t>East Mediterr Health J</t>
  </si>
  <si>
    <t>DHR</t>
  </si>
  <si>
    <t>RE</t>
  </si>
  <si>
    <t>AP</t>
  </si>
  <si>
    <t>CM</t>
  </si>
  <si>
    <t>CR</t>
  </si>
  <si>
    <t>Abebe Y</t>
  </si>
  <si>
    <t>Ambulance use is not associated with patient acuity after road traffic collisions: a cross-sectional study from Addis Ababa, Ethiopia</t>
  </si>
  <si>
    <t>BMC Emerg Med</t>
  </si>
  <si>
    <t>ECRLS</t>
  </si>
  <si>
    <t>OR</t>
  </si>
  <si>
    <t>NS</t>
  </si>
  <si>
    <t>DK</t>
  </si>
  <si>
    <t>BN</t>
  </si>
  <si>
    <t>Abramowitz S</t>
  </si>
  <si>
    <t>Lessons from the West Africa Ebola Epidemic: A Systematic Review of Epidemiological and Social and Behavioral Science Research Priorities</t>
  </si>
  <si>
    <t>J Infect Dis</t>
  </si>
  <si>
    <t>AS</t>
  </si>
  <si>
    <t>KR</t>
  </si>
  <si>
    <t>JD</t>
  </si>
  <si>
    <t>Abualenain J</t>
  </si>
  <si>
    <t>Simulation-based training in Ebola personal protective equipment for healthcare workers: Experience from King Abdulaziz University Hospital in Saudi Arabia</t>
  </si>
  <si>
    <t>J Infect Public Health</t>
  </si>
  <si>
    <t>EMD</t>
  </si>
  <si>
    <t>KE</t>
  </si>
  <si>
    <t>Adam S</t>
  </si>
  <si>
    <t>Emergency admissions in sub Saharan Africa: example of the surgical emergency admissions unit at the Sylvanus Olympio Teaching Hospital of Lomé, Togo</t>
  </si>
  <si>
    <t>Med Sante Trop</t>
  </si>
  <si>
    <t>PM</t>
  </si>
  <si>
    <t>LV</t>
  </si>
  <si>
    <t>Adebisi N</t>
  </si>
  <si>
    <t>Performance of malaria rapid diagnostic test in febrile under-five children at Oni Memorial Children’s Hospital in Ibadan, Nigeria, 2016</t>
  </si>
  <si>
    <t>Pan Afr Med J</t>
  </si>
  <si>
    <t>KS</t>
  </si>
  <si>
    <t>Agrawal A</t>
  </si>
  <si>
    <t>Pattern of reporting and practices for the management of traumatic brain injury: An overview of published literature from India</t>
  </si>
  <si>
    <t>Neurol India</t>
  </si>
  <si>
    <t>MS</t>
  </si>
  <si>
    <t>Agrawal P</t>
  </si>
  <si>
    <t>Pleural Fluid Serum Bilirubin Ratio for Differentiating Exudative and Transudative Effusions</t>
  </si>
  <si>
    <t>JNMA J Nepal Med Assoc</t>
  </si>
  <si>
    <t>RL</t>
  </si>
  <si>
    <t>Burden of Injuries in Bangladesh: A Population-Based Assessment</t>
  </si>
  <si>
    <t>Int J Environ Res Public Health</t>
  </si>
  <si>
    <t>BH</t>
  </si>
  <si>
    <t>AZ</t>
  </si>
  <si>
    <t>AC</t>
  </si>
  <si>
    <t>Agrawal V</t>
  </si>
  <si>
    <r>
      <t xml:space="preserve">Clinical profile </t>
    </r>
    <r>
      <rPr>
        <sz val="11"/>
        <color indexed="8"/>
        <rFont val="Times New Roman"/>
        <family val="1"/>
      </rPr>
      <t xml:space="preserve">and predictors of Severe Dengue disease: A study from South India </t>
    </r>
  </si>
  <si>
    <t>Caspian J Intern Med</t>
  </si>
  <si>
    <t xml:space="preserve">SL </t>
  </si>
  <si>
    <t>Akaba G</t>
  </si>
  <si>
    <t>Maternal and fetal outcomes of emergency obstetric referrals to a Nigerian teaching hospital</t>
  </si>
  <si>
    <t>Trop Doct</t>
  </si>
  <si>
    <t>SK</t>
  </si>
  <si>
    <t>JL</t>
  </si>
  <si>
    <t>GO</t>
  </si>
  <si>
    <t>Al Alawneh M</t>
  </si>
  <si>
    <t>Pharmacists in humanitarian crisis settings: Assessing the impact of pharmacist-delivered home medication management review service to Syrian refugees in Jordan</t>
  </si>
  <si>
    <t>Res Social Adm Pharm</t>
  </si>
  <si>
    <t>PR</t>
  </si>
  <si>
    <t>Al Rousan T</t>
  </si>
  <si>
    <t>Health needs and priorities of Syrian refugees in camps and urban settings in Jordan: perspectives of refugees and health care providers</t>
  </si>
  <si>
    <t>Alanazi M</t>
  </si>
  <si>
    <t>An evaluation of community-acquired urinary tract infection and appropriateness of treatment in an emergency department in Saudi Arabia</t>
  </si>
  <si>
    <t>Ther Clin Risk Manag</t>
  </si>
  <si>
    <t>Alberer M</t>
  </si>
  <si>
    <t>Notifiable infectious diseases in refugees and asylum seekers: experience from a major reception center in Munich, Germany</t>
  </si>
  <si>
    <t>Infection</t>
  </si>
  <si>
    <t>Albina A</t>
  </si>
  <si>
    <t>International Emergency Medical Teams Training Workshop Special Report</t>
  </si>
  <si>
    <t>Prehosp Disaster Med</t>
  </si>
  <si>
    <t>RM</t>
  </si>
  <si>
    <t>Alenyo A</t>
  </si>
  <si>
    <t>A Comparison Between Differently Skilled Prehospital Emergency Care Providers in Major-Incident Triage in South Africa</t>
  </si>
  <si>
    <t>Alfaraj S</t>
  </si>
  <si>
    <t>Evaluation of visual triage for screening of Middle East respiratory syndrome coronavirus patients</t>
  </si>
  <si>
    <t>New Microbes New Infect</t>
  </si>
  <si>
    <t>JC</t>
  </si>
  <si>
    <t>Middle East respiratory syndrome coronavirus transmission among health care workers: Implication for infection control</t>
  </si>
  <si>
    <t>Am J Infect Control</t>
  </si>
  <si>
    <t>JB</t>
  </si>
  <si>
    <t>Alga A</t>
  </si>
  <si>
    <t>Perceptions of Healthcare-Associated Infection and Antibiotic Resistance among Physicians Treating Syrian Patients withWar-Related Injuries</t>
  </si>
  <si>
    <t>SL</t>
  </si>
  <si>
    <t>Aljerian N</t>
  </si>
  <si>
    <t>Association between the mode of transport and in-hospital medical complications in trauma patients: findings from a level-1 trauma center in Saudi Arabia</t>
  </si>
  <si>
    <t>Ann Saudi Med</t>
  </si>
  <si>
    <t>Alkanhal R</t>
  </si>
  <si>
    <t xml:space="preserve">Prevalence triggers and clinical severity associated with anaphylaxis at a tertiary care facility in Saudi Arabia: A cross-sectional study
</t>
  </si>
  <si>
    <t>Medicine (Baltimore)</t>
  </si>
  <si>
    <t>Alkhaneen H</t>
  </si>
  <si>
    <t>Factors influencing medical students' choice of emergency medicine as a career specialty-a descriptive study of Saudi medical students</t>
  </si>
  <si>
    <t>Int J Emerg Med</t>
  </si>
  <si>
    <t>Almazan J</t>
  </si>
  <si>
    <t>Predicting patters of disaster-related resiliency amoung older adult typhoon haiyan survivors</t>
  </si>
  <si>
    <t>Geriatr Nurs</t>
  </si>
  <si>
    <t>Al-Mekhlafi H</t>
  </si>
  <si>
    <t>Yemen in a Time of Cholera: Current Situation and Challenges</t>
  </si>
  <si>
    <t>Am J Trop Med Hyg</t>
  </si>
  <si>
    <t>Alrimawi I</t>
  </si>
  <si>
    <t>Palestinian Nurses' and Doctors' Perceptions and Practices Regarding the Prevention of Injuries to Children in the Home: An Explorative Qualitative Study</t>
  </si>
  <si>
    <t>Compr Child Adolesc Nurs</t>
  </si>
  <si>
    <t>Alsolamy S</t>
  </si>
  <si>
    <t>Management and outcomes of patients presenting with sepsis and septic shock to the emergency department during nursing handover: a retrospective cohort study</t>
  </si>
  <si>
    <t>Altiner A</t>
  </si>
  <si>
    <t>Emergency Medical Service (EMS) Utilization by Syrian Refugees Residing in Ankara, Turkey</t>
  </si>
  <si>
    <t>Amatya Y</t>
  </si>
  <si>
    <t>Diagnostic use of lung ultrasound compared to chest radiograph for suspected pneumonia in a resource-limited setting</t>
  </si>
  <si>
    <t>Amer H</t>
  </si>
  <si>
    <t>Healthcare worker exposure to Middle East respiratory syndrome coronavirus (MERS-CoV): Revision of screening strategies urgently needed</t>
  </si>
  <si>
    <t>Int J Infect Dis</t>
  </si>
  <si>
    <t>Amin P</t>
  </si>
  <si>
    <t>Chikungunya: Report from the task force on tropical diseases by the World Federation of Societies of intensive and critical care medicine</t>
  </si>
  <si>
    <t>J Crit Care</t>
  </si>
  <si>
    <t>Anderson G</t>
  </si>
  <si>
    <t>Development of a Comprehensive Trauma Training Curriculum for the Resource-Limited Environment</t>
  </si>
  <si>
    <t>J Surg Educ</t>
  </si>
  <si>
    <t>Andersson P</t>
  </si>
  <si>
    <t>Hospital Workload for Weapon-Wounded Females Treated by the International Committee of the Red Cross: More Work Needed than for Males</t>
  </si>
  <si>
    <t>World J Surg</t>
  </si>
  <si>
    <t>Anigilaje E</t>
  </si>
  <si>
    <t>Management of Diarrhoeal Dehydration in Childhood: A Review for Clinicians in Developing Countries</t>
  </si>
  <si>
    <t>Front Pediatr</t>
  </si>
  <si>
    <t>Anwari P</t>
  </si>
  <si>
    <t>Rotavirus is the leading cause of hospitalizations for severe acute gastroenteritis among Afghan children &lt;5 years old</t>
  </si>
  <si>
    <t>Vaccine</t>
  </si>
  <si>
    <t>Aramburo A</t>
  </si>
  <si>
    <t>Lactate clearance as a prognostic marker of mortality in severely ill febrile children in East Africa</t>
  </si>
  <si>
    <t>BMC Med</t>
  </si>
  <si>
    <t>Área de Trabajo de Reanimación Neonatal – Comité de Estudios Feto-neonatales</t>
  </si>
  <si>
    <t>Update on neonatal cardiopulmonary resuscitation</t>
  </si>
  <si>
    <t>Arch Argent Pediatr</t>
  </si>
  <si>
    <t>Arsenijevic J</t>
  </si>
  <si>
    <t>"I feel ilke I am less than other people": Health-related vulnerabilities of male migrants travelling alone on their journey to Europe</t>
  </si>
  <si>
    <t>Soc Sci Med</t>
  </si>
  <si>
    <t>Asadi F</t>
  </si>
  <si>
    <t xml:space="preserve">Presenting an evaluation model of the trauma registry software facilities in the Greater Accra Region of Ghana, 2014-2015
</t>
  </si>
  <si>
    <t>Int J Med Inform</t>
  </si>
  <si>
    <t>Asady H</t>
  </si>
  <si>
    <t>Risk factors of fatal occupational accidents in Iran</t>
  </si>
  <si>
    <t>Ann Occup Environ Med</t>
  </si>
  <si>
    <t>Atakro C</t>
  </si>
  <si>
    <t>Qualitative inquiry into Registered Nurses' experiences in the emergency centre</t>
  </si>
  <si>
    <t>Afr J Emerg Med</t>
  </si>
  <si>
    <t>Atkinson P</t>
  </si>
  <si>
    <t>Does Point-of-Care Ultrasonography Improve Clinical Outcomes in Emergency Department Patients With Undifferentiated Hypotension? An International Randomized Controlled Trial From the SHoC-ED Investigators</t>
  </si>
  <si>
    <t>Ann Emerg Med</t>
  </si>
  <si>
    <t>Aun M</t>
  </si>
  <si>
    <t>Adults and children with anaphylaxis in the emergency room: why it is not recognized?</t>
  </si>
  <si>
    <t>Curr Opin Allergy Clin Immunol</t>
  </si>
  <si>
    <t>Auxéméry Y</t>
  </si>
  <si>
    <t>Treatment of post-traumatic psychiatric disorders: A continuumof immediate, post-immediate and follow-up care mediatedby specific psychotherapeutic principles. Clinical experiencein French Speaking Countries</t>
  </si>
  <si>
    <t>Encephale</t>
  </si>
  <si>
    <t>Aziz A</t>
  </si>
  <si>
    <t>Female Physicians Suffer a Higher Burnout Rate: A 10-Year Experience of the Qatar EM Residency Training Programme</t>
  </si>
  <si>
    <t>J Coll Physicians Surg Pak</t>
  </si>
  <si>
    <t>Bachani A</t>
  </si>
  <si>
    <t>Postgraduate training for trauma prevention, injury surveillance and research, Uganda</t>
  </si>
  <si>
    <t>Bull World Health Organ</t>
  </si>
  <si>
    <t>Bae C</t>
  </si>
  <si>
    <t xml:space="preserve">Evaluating emergency care capacity in Africa: an iterative, multicountry refinement of the Emergency Care Assessment Tool </t>
  </si>
  <si>
    <t>BMJ Glob Health</t>
  </si>
  <si>
    <t>Bahiru E</t>
  </si>
  <si>
    <t>Facilitators, context of and barriers to acute coronary syndrome care at Kenyatta National Hospital, Nairobi, Kenya: a qualitative analysis</t>
  </si>
  <si>
    <t>Cardiovasc J Afr</t>
  </si>
  <si>
    <t>Presentation, management and outcomes of acute coronary syndrome: a registry study from Kenyatta National Hospital in Nairobi, Kenya</t>
  </si>
  <si>
    <t>Baillie V</t>
  </si>
  <si>
    <t>Review on Clinical and Molecular Epidemiology of Human Rhinovirus–Associated Lower Respiratory Tract Infections in African and Southeast Asian Children</t>
  </si>
  <si>
    <t>Pediatr Infect Dis J</t>
  </si>
  <si>
    <t>Bajow N</t>
  </si>
  <si>
    <t>Course in Prehospital Major Incidents Management for Health Care Providers in Saudi Arabia</t>
  </si>
  <si>
    <t>Balhara K</t>
  </si>
  <si>
    <t>Implementing standardized, inter-unit communication in an international setting: handoff of patients from emergency medicine to internal medicine</t>
  </si>
  <si>
    <t>Intern Emerg Med</t>
  </si>
  <si>
    <t>Balk D</t>
  </si>
  <si>
    <t>Lung ultrasound compared to chest X-ray for diagnosis of pediatric pneumonia: A meta-analysis</t>
  </si>
  <si>
    <t>Pediatr Pulmonol</t>
  </si>
  <si>
    <t>Barreto M</t>
  </si>
  <si>
    <t>Family presence during resuscitation in emergency department: professionals' attitudes in Brazil</t>
  </si>
  <si>
    <t>Int Nurs Rev</t>
  </si>
  <si>
    <t>Bartholdson S</t>
  </si>
  <si>
    <t>Natural Disasters and Injuries: What Does a Surgeon Need to Know?</t>
  </si>
  <si>
    <t>Current Trauma Rep</t>
  </si>
  <si>
    <t>Bast H</t>
  </si>
  <si>
    <t>Challenges to Prehospital Care in Honduras</t>
  </si>
  <si>
    <t>Battle C</t>
  </si>
  <si>
    <t>Comparison of the use of lung ultrasound and chest radiography in the diagnosis of rib fractures: a systematic review</t>
  </si>
  <si>
    <t>Emerg Med J</t>
  </si>
  <si>
    <t>Bayiga Zziwa E</t>
  </si>
  <si>
    <t>Road traffic injuries in Uganda: pre-hospital care time intervals from crash scene to hospital and related factors by the Uganda Police</t>
  </si>
  <si>
    <t>Int J Inj Contr Saf Promot</t>
  </si>
  <si>
    <t>Bazargan-Hejazi S</t>
  </si>
  <si>
    <t>The Burden of Road Traffic Injuries in Iran and 15 Surrounding Countries: 1990–2016</t>
  </si>
  <si>
    <t>Arch Iran Med</t>
  </si>
  <si>
    <t>Beane A</t>
  </si>
  <si>
    <t>Evaluation of the feasibility and performance of early warning scores to identify patients at risk of adverse outcomes in a low-middle income country setting</t>
  </si>
  <si>
    <t>BMJ Open</t>
  </si>
  <si>
    <t>Bélard S</t>
  </si>
  <si>
    <t>Utility of Point-of-care Ultrasound in Children With Pulmonary Tuberculosis</t>
  </si>
  <si>
    <t>Bell S</t>
  </si>
  <si>
    <t>All-Cause Hospital Admissions Among Older Adults After a Natural Disaster</t>
  </si>
  <si>
    <t>Bello B</t>
  </si>
  <si>
    <t>Chronic kidney disease in the emergency centre: A prospective observational study</t>
  </si>
  <si>
    <t>Bennett D</t>
  </si>
  <si>
    <t>Evaluation of a Low-Cost Bubble CPAP System Designed for Resource-Limited Settings</t>
  </si>
  <si>
    <t>Respir Care</t>
  </si>
  <si>
    <t>Bernard R</t>
  </si>
  <si>
    <t>Intelligence and global health: assessing the role of open source and social media intelligence analysis in infectious disease outbreaks</t>
  </si>
  <si>
    <t>Z Gesundh Wiss</t>
  </si>
  <si>
    <t>Bertone M</t>
  </si>
  <si>
    <t>Performance-based financing in three humanitarian settings: principles and pragmatism</t>
  </si>
  <si>
    <t>Confl Health</t>
  </si>
  <si>
    <t>Bhatia A</t>
  </si>
  <si>
    <t>The Rohingya in Cox's Bazar: When the Stateless Seek Refuge</t>
  </si>
  <si>
    <t>Health Hum Rights</t>
  </si>
  <si>
    <t>Bhoj S</t>
  </si>
  <si>
    <t>Magnitude and Spectrum of Injuries Sustained in Road Traffic Accidents Among Two Wheeler Riders and Correlation with Helmet Use</t>
  </si>
  <si>
    <t>J Emerg Trauma Shock</t>
  </si>
  <si>
    <t>Biava M</t>
  </si>
  <si>
    <t>Evaluation of a rapid and sensitive RT-qPCR assay for the detection of Ebola Virus</t>
  </si>
  <si>
    <t>J Virol Methods</t>
  </si>
  <si>
    <t>Bilal S</t>
  </si>
  <si>
    <t>Evaluation of standard and mobile health-supported clinical diagnostic tools for assessing dehydration in patients with diarrhea in rural Bangladesh</t>
  </si>
  <si>
    <t>Biswas A</t>
  </si>
  <si>
    <t>Exploring perceptions of common practices immediately following burn injuries in rural communities of Bangladesh</t>
  </si>
  <si>
    <t>BMC Health Serv Res</t>
  </si>
  <si>
    <t>Biswas T</t>
  </si>
  <si>
    <t>A newly developed tool for measuring the availability of human resources for emergency obstetric and newborn care</t>
  </si>
  <si>
    <t>Bitter C</t>
  </si>
  <si>
    <t>What resources are used in emergency departments in rural sub-Saharan Africa? A retrospective analysis of patient care in a district-level hospital in Uganda</t>
  </si>
  <si>
    <t>Bitterman N</t>
  </si>
  <si>
    <t>Portable health care facilities in disaster and rescue zones: characteristics and future suggestions</t>
  </si>
  <si>
    <t>Bodinayake C</t>
  </si>
  <si>
    <t>Evaluation of the WHO 2009 classification for diagnosis of acute dengue in a large cohort of adults and children in Sri Lanka during a dengue-1 epidemic</t>
  </si>
  <si>
    <t>PLoS Negl Trop Dis</t>
  </si>
  <si>
    <t>Boeck M</t>
  </si>
  <si>
    <t>The development and implementation of a layperson trauma first responder course in La Paz, Bolivia: A pilot study</t>
  </si>
  <si>
    <t>Injury</t>
  </si>
  <si>
    <t>Boillat-Blanco N</t>
  </si>
  <si>
    <t>Prognostic value of quickSOFA as a predictor of 28-day mortality among febrile adult patients presenting to emergency departments in Dar es Salaam, Tanzania</t>
  </si>
  <si>
    <t>PLoS One</t>
  </si>
  <si>
    <t>Bolia R</t>
  </si>
  <si>
    <t>Prevalence and impact of bacterial infections in children with liver disease- a prospective study</t>
  </si>
  <si>
    <t>J Clin Exp Hepatol</t>
  </si>
  <si>
    <t>Bommakanti K</t>
  </si>
  <si>
    <t>Trauma registry implementation in low- and middle-income countries: challenges and opportunities</t>
  </si>
  <si>
    <t>J Surg Res</t>
  </si>
  <si>
    <t>Bonnet E</t>
  </si>
  <si>
    <t xml:space="preserve">What interventions are required to reduce road traffic injuries in Africa? A scoping review of the literature </t>
  </si>
  <si>
    <t>Evaluation of social inequalities in health of road accident victims in Ouagadougou, Burkina Faso</t>
  </si>
  <si>
    <t xml:space="preserve">Sante Publique </t>
  </si>
  <si>
    <t>JV</t>
  </si>
  <si>
    <t>Bonow R</t>
  </si>
  <si>
    <t>The Outcome of Severe Traumatic Brain Injury in Latin America</t>
  </si>
  <si>
    <t>World Neurosurg</t>
  </si>
  <si>
    <t>Bothe D</t>
  </si>
  <si>
    <t>Overview of Children and Disasters</t>
  </si>
  <si>
    <t>J Dev Behav Pediatr</t>
  </si>
  <si>
    <t>Boulton A</t>
  </si>
  <si>
    <t>Prehospital haemostatic dressings for trauma: a systematic review</t>
  </si>
  <si>
    <t>Bozorgmehr K</t>
  </si>
  <si>
    <t>Infectious disease health services for refugees and asylum seekersduring a time of crisis: A scoping study of six European Union countries</t>
  </si>
  <si>
    <t>Health Policy</t>
  </si>
  <si>
    <t>Briody C</t>
  </si>
  <si>
    <t>Review of attacks on health care facilities in six conflicts of the past three decades</t>
  </si>
  <si>
    <t>Broby N</t>
  </si>
  <si>
    <t>Effective international medical disaster relief: a qualitative descriptive study</t>
  </si>
  <si>
    <t>Broccoli M</t>
  </si>
  <si>
    <t>Essential medicines for emergency care in Africa</t>
  </si>
  <si>
    <t>Defining quality indicators for emergency care delivery: findings of an expertc onsensus process by emergency care practitioners in Africa</t>
  </si>
  <si>
    <t>Buba M</t>
  </si>
  <si>
    <t>Mortality Among Confirmed Lassa Fever Cases During the 2015-2016 Outbreak in Nigeria</t>
  </si>
  <si>
    <t>Am J Public Health</t>
  </si>
  <si>
    <t>Bulto L</t>
  </si>
  <si>
    <t>Magnitude, causes and characteristics of trauma victims visiting Emergency and Surgical Units of Dilchora Hospital, Eastern Ethiopia</t>
  </si>
  <si>
    <t>Burkholder T</t>
  </si>
  <si>
    <t>Free Open Access Medical Education (FOAM) in Emergency Medicine: The Global Distribution of Users in 2016</t>
  </si>
  <si>
    <t>West J Emerg Med</t>
  </si>
  <si>
    <t>Burkle F</t>
  </si>
  <si>
    <t>Triage and the Lost Art of Decoding Vital Signs: Restoring Physiologically Based Triage Skills in Complex Humanitarian Emergencies</t>
  </si>
  <si>
    <t>Disaster Med Public Health Prep</t>
  </si>
  <si>
    <t>Burns R</t>
  </si>
  <si>
    <t>Health status of returning refugees, internally displaced persons, and the host community in a post-conflict district in northern Sri Lanka: a cross-sectional survey</t>
  </si>
  <si>
    <t>Callen J</t>
  </si>
  <si>
    <t>Saving Lives and Preventing Injuries From Unjustified Protective Actions-Method for Developing a Comprehensive Public Protective Action Strategy for a Severe NPP Emergency</t>
  </si>
  <si>
    <t>Health Phys</t>
  </si>
  <si>
    <t>Camacho A</t>
  </si>
  <si>
    <t>Cholera epidemic in Yemen, 2016-2018: an analysis of surveillance data</t>
  </si>
  <si>
    <t>Lancet Glob Health</t>
  </si>
  <si>
    <t>Carod-Artal F</t>
  </si>
  <si>
    <t>Neurological complications of Zika virus infection</t>
  </si>
  <si>
    <t>Expert Rev Anti Infect Ther</t>
  </si>
  <si>
    <t>Carugati M</t>
  </si>
  <si>
    <t>Predicting Mortality for Adolescent and Adult Patients with Fever in Resource-Limited Settings</t>
  </si>
  <si>
    <t>Center for Research on the Epidemiology of Disasters</t>
  </si>
  <si>
    <t>Flash Floods: Sharing of field experience - Kerala</t>
  </si>
  <si>
    <t>Cred Crunch</t>
  </si>
  <si>
    <t>KB</t>
  </si>
  <si>
    <t>ER</t>
  </si>
  <si>
    <t>MR</t>
  </si>
  <si>
    <t>Challa S</t>
  </si>
  <si>
    <t>Orthopaedic Trauma in the Developing World: Where Are the Gaps in Research and What Can Be Done</t>
  </si>
  <si>
    <t>J Orthop Trauma</t>
  </si>
  <si>
    <t xml:space="preserve">GO </t>
  </si>
  <si>
    <t>Chang W</t>
  </si>
  <si>
    <t xml:space="preserve">Economic evaluation of a bio-psycho-social intervention for
comorbid disorders in a traumatized population in post-war
kosovo
</t>
  </si>
  <si>
    <t>J Rehabil Med</t>
  </si>
  <si>
    <t>Chavane L</t>
  </si>
  <si>
    <t>Maternal death and delays in accessing emergency obstetric care in Mozambique</t>
  </si>
  <si>
    <t>BMC Pregnancy Childbirth</t>
  </si>
  <si>
    <t>Chemalia Z</t>
  </si>
  <si>
    <t>Needs assessment with elder Syrian refugees in Lebanon: Implications for services and interventions</t>
  </si>
  <si>
    <t>Glob Public Health</t>
  </si>
  <si>
    <t>Cherpitel C</t>
  </si>
  <si>
    <t>A multi-level anlysis of emergency department data on drinking patterns, alcohol policy and cause of injury in 28 countries</t>
  </si>
  <si>
    <t>Drug Alcohol Depend</t>
  </si>
  <si>
    <t>Multi-level analysis of alcohol-related injury, societal drinking pattern and alcohol control policy: emergency department data from 28 countries</t>
  </si>
  <si>
    <t>Addiction</t>
  </si>
  <si>
    <t>Chicaiza-Ayala W</t>
  </si>
  <si>
    <t>The burden of acute respiratory infections in Ecuador 2011-2015</t>
  </si>
  <si>
    <t>Chong S</t>
  </si>
  <si>
    <t>Global resuscitation alliance consensus recommendations for developing emergency care systems: Reducing perinatal mortality</t>
  </si>
  <si>
    <t>Resuscitation</t>
  </si>
  <si>
    <t>Chowdhury A</t>
  </si>
  <si>
    <t>Using geospatial techniques to develop an emergency referral transport system for suspected sepsis patients in Bangladesh</t>
  </si>
  <si>
    <t>Chowdhury F</t>
  </si>
  <si>
    <t>Salbutamol in acute organophosphorus insecticide poisoning - a pilot dose-response phase II study</t>
  </si>
  <si>
    <t>Clin Toxicol (Phila)</t>
  </si>
  <si>
    <t>Clark D</t>
  </si>
  <si>
    <t>What role can unmanned aerial vehicles play in emergency response in the Arctic: A case study from Canada</t>
  </si>
  <si>
    <t>Clarke P</t>
  </si>
  <si>
    <t>Coordination in theory, coordination in practice: the case of the Clusters</t>
  </si>
  <si>
    <t>Disasters</t>
  </si>
  <si>
    <t>Cohen Y</t>
  </si>
  <si>
    <t>Death From Delay: Improving Maternal Health Care in Conflict Zones</t>
  </si>
  <si>
    <t>newsecuritybeat.com</t>
  </si>
  <si>
    <t>Driven to Care: Improving Transportation to Reach Maternal Health Care in Conflict Zones</t>
  </si>
  <si>
    <t>Too Little Too Late: Violence Disrupts Maternal Health Care in Conflict Settings</t>
  </si>
  <si>
    <t>Cooper B</t>
  </si>
  <si>
    <t>Reactive and pre-emptive vaccination strategies to control hepatitis E infection in emergency and refugee settings: A modelling study</t>
  </si>
  <si>
    <t>Coralic Z</t>
  </si>
  <si>
    <t>Ketamine procedural sedation in the emergency department of an urban tertiary hospital in Dar es Salaam, Tanzania</t>
  </si>
  <si>
    <t>Cordioli R</t>
  </si>
  <si>
    <t>How ventilation is delivered during cardiopulmonary resuscitation: an international survey</t>
  </si>
  <si>
    <t>Correa M</t>
  </si>
  <si>
    <t>Automatic classification of pediatric pneumonia based on lung ultrasound pattern recognition</t>
  </si>
  <si>
    <t>Courtney C</t>
  </si>
  <si>
    <t>Orthopedic knowledge and need in the provincial Philippines: Pilot study of a population-based-survey</t>
  </si>
  <si>
    <t>Cox M</t>
  </si>
  <si>
    <t>Head injury burden in a major referral hosital emergency centre in Botswana</t>
  </si>
  <si>
    <t>Craig A</t>
  </si>
  <si>
    <t>Enhanced surveillance during a public health emergency in a resource-limited setting: Experience from a large dengue outbreak in Solomno Islands, 2016-17</t>
  </si>
  <si>
    <t>Cranmer J</t>
  </si>
  <si>
    <t>Beyond signal functions in global obstetric care: Using a clinical cascade to measure emergency obstetric readiness</t>
  </si>
  <si>
    <t>Crombach A</t>
  </si>
  <si>
    <t>Impact and cultural acceptance of the Narrative Exposure Therapy in the aftermath of a natural disaster in Burundi</t>
  </si>
  <si>
    <t>BMC Psychiatry</t>
  </si>
  <si>
    <t>Crumley I</t>
  </si>
  <si>
    <t xml:space="preserve">What do emergency medicine and burns specialists from resource constrained settings expect from mHealth-based diagnostic support? A qualitative study examining the case of acute burn care
</t>
  </si>
  <si>
    <t>BMC Med Inform Decis Mak</t>
  </si>
  <si>
    <t>Curran K</t>
  </si>
  <si>
    <t>Systems, supplies, and staff: a mixed-methods study of health care workers' experiences and health facility preparedness during a large national cholera outbreak, Kenya 2015</t>
  </si>
  <si>
    <t>BMC Public Health</t>
  </si>
  <si>
    <t>Daffue B</t>
  </si>
  <si>
    <t>The causes of burn wounds among adult patients treated at Pelonomi Tertiary Hospital, Bloemfontein</t>
  </si>
  <si>
    <t>S Afr J Surg</t>
  </si>
  <si>
    <t>Dahn C</t>
  </si>
  <si>
    <t>Acute Care for the Three Leading Causes of Mortality in Lower-Middle-Income Countries: A Systematic Review</t>
  </si>
  <si>
    <t>Int J Crit Illn Inj Sci</t>
  </si>
  <si>
    <t>Dalwai M</t>
  </si>
  <si>
    <t>Inter-rater and intrarater reliability of the South African Triage Scale in low-resource settings of Haiti and Afghanistan</t>
  </si>
  <si>
    <t>Dandona R</t>
  </si>
  <si>
    <t>Mortality due to snakebite and other venomous animals in the Indian state of Bihar: Findings from a representative mortality study</t>
  </si>
  <si>
    <t>Dat V</t>
  </si>
  <si>
    <t xml:space="preserve">Clinical characteristics, organ failure, inflammatory markers and prediction of mortality in patients with community acquired bloodstream infection </t>
  </si>
  <si>
    <t>BMC Infect Dis</t>
  </si>
  <si>
    <t>Davé D</t>
  </si>
  <si>
    <t>Rethinking burns for low &amp; middle-income countries: Differing patterns of burn epidemiology, care seeking behavior, and outcomes across four countries</t>
  </si>
  <si>
    <t>Burns</t>
  </si>
  <si>
    <t>de Jong H</t>
  </si>
  <si>
    <t>Activation of coagulation and endothelium with concurrent impairment of anticoagulant mechanisms in patients with typhoid fever</t>
  </si>
  <si>
    <t>J Infect</t>
  </si>
  <si>
    <t>Del Pinto R</t>
  </si>
  <si>
    <t>Health status of Afro-Asian refugees in an Italian urban area: a cross-sectional monocentric study</t>
  </si>
  <si>
    <t>Public Health</t>
  </si>
  <si>
    <t>Denny S</t>
  </si>
  <si>
    <t>Ultrasound curriculum taught by first-year medical students: A four-year experience in Tanzania</t>
  </si>
  <si>
    <t>World J Emerg Med</t>
  </si>
  <si>
    <t>Denue B</t>
  </si>
  <si>
    <t>Low Case Fatality during the 2017 Cholera Outbreak in Borno State, North Eastern Nigeria</t>
  </si>
  <si>
    <t>Ann Afr Med</t>
  </si>
  <si>
    <t>Dessena B</t>
  </si>
  <si>
    <t>A cross-sectional survey of child abuse management knowledge among emergency medicine personnel in Cape Town, South Africa</t>
  </si>
  <si>
    <t>Dettinger J</t>
  </si>
  <si>
    <t>Measuring movement towards improved emergency obstetric care in rural Kenya with implementation of the PRONTO simulation and team training program</t>
  </si>
  <si>
    <t>Matern Child Nutr</t>
  </si>
  <si>
    <t>Devi B</t>
  </si>
  <si>
    <t>Neurotrauma Care Delivery in a Limited Resource Setting-Lessons Learned From Referral and Patient Flow in a Tertiary Care Center</t>
  </si>
  <si>
    <t>Diamond M</t>
  </si>
  <si>
    <t>Prevalence and risk factor for injury in sub-Saharan Africa: a multicountry study</t>
  </si>
  <si>
    <t>Inj Prev</t>
  </si>
  <si>
    <t>Dickson K</t>
  </si>
  <si>
    <t xml:space="preserve">What are the barriers to, and facilitators of, implementing and receiving MHPSS programmes delivered to populations affected by humanitarian emergencies? A qualitative evidence synthesis
</t>
  </si>
  <si>
    <t xml:space="preserve">Glob Ment Health </t>
  </si>
  <si>
    <t>Dickson S</t>
  </si>
  <si>
    <t>Enhanced case management can be delivered for patients with EVD in Africa: Experience from a UK military Ebola treatment centre in Sierra Leone</t>
  </si>
  <si>
    <t>Dissanayake V</t>
  </si>
  <si>
    <t>A pilot study on the management and outcomes of self-poisoning in a rural Ugandan Emergency Centre</t>
  </si>
  <si>
    <t>Doarn C</t>
  </si>
  <si>
    <t>Development and Validation of Telemedicine for Disaster Response: The North Atlantic Treaty Organization Multinational System</t>
  </si>
  <si>
    <t>Telemed J E Health</t>
  </si>
  <si>
    <t>Doocy S</t>
  </si>
  <si>
    <t>Humanitarian Needs in Government Controlled Areas of Syria</t>
  </si>
  <si>
    <t>PLoS Curr</t>
  </si>
  <si>
    <t>Duarte-Gomez M</t>
  </si>
  <si>
    <t>Challenges of health services related to the population displaced by violence in Mexico</t>
  </si>
  <si>
    <t>Rev Saude Publica</t>
  </si>
  <si>
    <t>Dulandas R</t>
  </si>
  <si>
    <t>A description of the self-perceived educational needs of emergency nurses in Durban, KwaZulu-Natal, South Africa</t>
  </si>
  <si>
    <t>Dunin-Bell O</t>
  </si>
  <si>
    <t>What do They Know? Guidelines and Knowledge Translation for Foreign Health Sector Workers Following Natural Disasters</t>
  </si>
  <si>
    <t>Duric P</t>
  </si>
  <si>
    <t>Informal work-related injuries: a one year prospective study in a rural community in Serbia</t>
  </si>
  <si>
    <t>Durmuş U</t>
  </si>
  <si>
    <t>The value of lactate clearance in admission decisions of patients with acute exacerbation of COPD</t>
  </si>
  <si>
    <t>Am J Emerg Med</t>
  </si>
  <si>
    <t>E Silva L</t>
  </si>
  <si>
    <t>Safety and Efficacy of Intravenous Lidocaine for Pain Management in the Emergency Department: A Systematic Review</t>
  </si>
  <si>
    <t>Ebola Outbreak Epidemiology Team</t>
  </si>
  <si>
    <t xml:space="preserve">Outbreak of Ebola virus disease in the Democratic Republic of the Congo, April–May, 2018: an epidemiological Study
</t>
  </si>
  <si>
    <t>Lancet</t>
  </si>
  <si>
    <t>Eckert S</t>
  </si>
  <si>
    <t>Health-Related Disaster Communication and Social Media: Mixed-Method Systematic Review</t>
  </si>
  <si>
    <t>Health Commun</t>
  </si>
  <si>
    <t>Eckhardt M</t>
  </si>
  <si>
    <t>Universal Health Coverage in Rural Ecuador: A Cross-sectional Study of Perceived Emergencies</t>
  </si>
  <si>
    <t>Egmann G</t>
  </si>
  <si>
    <t>Prehospital Emergencies in Illegal Gold Mining Sites in French Guiana</t>
  </si>
  <si>
    <t>Wilderness Environ Med</t>
  </si>
  <si>
    <t>Ejeta L</t>
  </si>
  <si>
    <t>Community's Emergency Preparedness for Flood Hazards in Dire-dawa Town, Ethiopia: A Qualitative Study</t>
  </si>
  <si>
    <t>PLoS Currents</t>
  </si>
  <si>
    <t>El Arab R</t>
  </si>
  <si>
    <t>Healthcare services for Syrian refugees in Jordan: a systematic review</t>
  </si>
  <si>
    <t>Eur J Public Health</t>
  </si>
  <si>
    <t>El Majzoub I</t>
  </si>
  <si>
    <t>Characteristics of patients presenting post-suicide attempt to an Academic Medical Center Emergency Department in Lebanon</t>
  </si>
  <si>
    <t>Ann Gen Psychiatry</t>
  </si>
  <si>
    <t>El Sayed M</t>
  </si>
  <si>
    <t>Developing a Hospital Disaster Preparedness Plan for Mass Casualty Incidents:Lessons Learned From the Downtown Beirut Bombing</t>
  </si>
  <si>
    <t>El-Chehab H</t>
  </si>
  <si>
    <t>Cephalic region war injuries in children: Experience in French NATO hospital in Kabul Afghanistan</t>
  </si>
  <si>
    <t>El-Habil M</t>
  </si>
  <si>
    <t>Acute poisoning in the Gaza Strip: a retrospective study</t>
  </si>
  <si>
    <t>Elsebaey M</t>
  </si>
  <si>
    <t>Predictors of in-hospital mortality in a cohort of elderly Egyptian patients with acute upper gastrointestinal bleeding</t>
  </si>
  <si>
    <t>Engelhard M</t>
  </si>
  <si>
    <t>Optimising mHealth helpdesk responsiveness in South Africa: towards automated message triage</t>
  </si>
  <si>
    <t>Epstein D</t>
  </si>
  <si>
    <t xml:space="preserve">Pocket-size point-of-care ultrasound in rural Uganda - A unique opportunity "to see", where no imaging facilities are available
</t>
  </si>
  <si>
    <t>Travel Med Infect Dis</t>
  </si>
  <si>
    <t xml:space="preserve">29317333 
</t>
  </si>
  <si>
    <t>Fentress M</t>
  </si>
  <si>
    <t>Point of Care Ultrasound in Resource Limited Settings: Common Applications</t>
  </si>
  <si>
    <t>South Med J</t>
  </si>
  <si>
    <t>Fink E</t>
  </si>
  <si>
    <t>Traumatic Brain Injury and Infectious Encephalopathy in Children From Four Resource-Limited Settings in Africa</t>
  </si>
  <si>
    <t>Pediatr Crit Care Med</t>
  </si>
  <si>
    <t>Fischer W</t>
  </si>
  <si>
    <t>Ebola virus disease: an update on post-exposure prophylaxis</t>
  </si>
  <si>
    <t>Lancet Infect Dis</t>
  </si>
  <si>
    <t>Fleischmann-Struzek C</t>
  </si>
  <si>
    <t>The global burden of paediatric and neonatal sepsis: a systematic review</t>
  </si>
  <si>
    <t>Lancet Respir Med</t>
  </si>
  <si>
    <t>Folayan M</t>
  </si>
  <si>
    <t>Research priorities during infectious disease emergencies in West Africa</t>
  </si>
  <si>
    <t>BMC Res Notes</t>
  </si>
  <si>
    <t>Francois R</t>
  </si>
  <si>
    <t>The other Campylobacters: not innocent bystanders in endemic diarrhea and dysentery in children in low-income settings</t>
  </si>
  <si>
    <t>Freedman S</t>
  </si>
  <si>
    <t>Oral Ondansetron Administration to Nondehydrated Children With Diarrhea and Associated Vomiting in Emergency Departments in Pakistan: A Randomized Controlled Trial</t>
  </si>
  <si>
    <t>Freeman J</t>
  </si>
  <si>
    <t>Use of Big Data and Information and Communications Technology in Disasters: An Integrative Review</t>
  </si>
  <si>
    <t>Fry B</t>
  </si>
  <si>
    <t>Snakebite: When the Human Touch Becomes a Bad Touch</t>
  </si>
  <si>
    <t>Toxins</t>
  </si>
  <si>
    <t>Fu S</t>
  </si>
  <si>
    <t>Hot Temperature Has Highest Mortality Risk, But Moderately Cold Temperature Contributed To The Most Deaths In India</t>
  </si>
  <si>
    <t>sciencetrends.com</t>
  </si>
  <si>
    <t>Fuchs A</t>
  </si>
  <si>
    <t>Reviewing the WHO guidelines for antibiotic use for sepsis in neonates and children</t>
  </si>
  <si>
    <t>Paediatr Int Child Health</t>
  </si>
  <si>
    <t>Galappatthy P</t>
  </si>
  <si>
    <t>Management, characteristics and outcomes of patients with acute coronary syndrome in Sri Lanka</t>
  </si>
  <si>
    <t>Heart</t>
  </si>
  <si>
    <t>Garcia-Nunez L</t>
  </si>
  <si>
    <t>Obstetric emergencies and non-emergencies at Central Military Hospital (I): Our vision and the epidemiologic horizon</t>
  </si>
  <si>
    <t>Cir Cir</t>
  </si>
  <si>
    <t>Gatuguta A</t>
  </si>
  <si>
    <t>Missed treatment opportunities and barriers to comprehensive treatment for sexual violence survivors in Kenya: a mixed methods study</t>
  </si>
  <si>
    <t>Gaucan B</t>
  </si>
  <si>
    <t>Role of the general practitioner in improving rural healthcare access: a case</t>
  </si>
  <si>
    <t>Hum Resour Health</t>
  </si>
  <si>
    <t>Gender Affairs Department</t>
  </si>
  <si>
    <t>Botswana's Gender-Based Violence Referral System: Operations Research End Line Report</t>
  </si>
  <si>
    <t>MEASURE Evaluation</t>
  </si>
  <si>
    <t>Gerelmaa G</t>
  </si>
  <si>
    <t>Patterns of burns and scalds in Mongolian children: a hospital-based prospective study</t>
  </si>
  <si>
    <t>Trop Med Int Health</t>
  </si>
  <si>
    <t>Gilbert A</t>
  </si>
  <si>
    <t>Epidemiology of burn patients presenting to a tertiary hospital emergency department in Lebanon</t>
  </si>
  <si>
    <t>Giordani M</t>
  </si>
  <si>
    <t>Point-of-care lung ultrasound for diagnosis of Pneumocystis jirovecii pneumonia: notes from the field</t>
  </si>
  <si>
    <t>Crit Ultrasound J</t>
  </si>
  <si>
    <t>Glomb N</t>
  </si>
  <si>
    <t>Needs Assessment for Simulation Training for Prehospital Providers in Botswana</t>
  </si>
  <si>
    <t>Gokay S</t>
  </si>
  <si>
    <t>A Relationship Between Clinical and Laboratory Characteristics in Children With Severe Scorpion Envenomation in Çukurova, Turkey</t>
  </si>
  <si>
    <t>Pediatr Emerg Care</t>
  </si>
  <si>
    <t>Golding B</t>
  </si>
  <si>
    <t>Humanitarian nursing with Médecins Sans Frontières: Foregrounding the listening guide as a method for analysing oral history data</t>
  </si>
  <si>
    <t>J Adv Nurs</t>
  </si>
  <si>
    <t>Goldstein L</t>
  </si>
  <si>
    <t>A one year audit of patients with venous thromboembolism presenting to a tertiary hospital in Johannesburg, South Africa</t>
  </si>
  <si>
    <t>Gomes C</t>
  </si>
  <si>
    <t>Management of Appendicitis Globally Based on Income of Countries (MAGIC) Study</t>
  </si>
  <si>
    <t>Govender J</t>
  </si>
  <si>
    <t>Is there an association between central venous pressure measurement and ultrasound assessment of the inferior vena cava?</t>
  </si>
  <si>
    <t>Griffin B</t>
  </si>
  <si>
    <t>Unadjusted point of care creatinine results overestimate acute kidney incidence during field testing in Guatemala</t>
  </si>
  <si>
    <t>Grigg M</t>
  </si>
  <si>
    <t>Age-Related Clinical Spectrum of Plasmodium knowlesi Malaria and Predictors of Severity</t>
  </si>
  <si>
    <t>Clin Infect Dis</t>
  </si>
  <si>
    <t>Guarino A</t>
  </si>
  <si>
    <t>Universal Recommendations for the Management of Acute Diarrhea in Nonmalnourished Children</t>
  </si>
  <si>
    <t>J Pediatr Gastroneterol Nutr</t>
  </si>
  <si>
    <t>Gunawardena N</t>
  </si>
  <si>
    <t>Facility-Based Maternal Death in Western Africa: A Systematic Review</t>
  </si>
  <si>
    <t>Gupta S</t>
  </si>
  <si>
    <t>Impact of helmet use on traumatic brain injury from road traffic accidents in Cambodia</t>
  </si>
  <si>
    <t>Traffic Inj Prev</t>
  </si>
  <si>
    <t>Habib M</t>
  </si>
  <si>
    <t>Profile and outcomes of critically ill children in a lower middle-income country</t>
  </si>
  <si>
    <t>Hamed R</t>
  </si>
  <si>
    <t>Prognostic value of scoring tools in severe trauma patients admitted to the emergency department</t>
  </si>
  <si>
    <t>Tunis Med</t>
  </si>
  <si>
    <t>Hanson K</t>
  </si>
  <si>
    <t>Building Simulation Exercise Capacity in Latin America to Manage Public Health Emergencies</t>
  </si>
  <si>
    <t>Health Secur</t>
  </si>
  <si>
    <t>Hansoti B</t>
  </si>
  <si>
    <t>A Window Into the HIV Epidemic from a South African Emergency Department</t>
  </si>
  <si>
    <t>AIDS Res Hum Retroviruses</t>
  </si>
  <si>
    <t>HIV testing in a South African Emergency Department: A missed opportunity</t>
  </si>
  <si>
    <t>Harewood-Marshall A</t>
  </si>
  <si>
    <t>Managing acute ischaemic stroke in a small island developing state: meeting the guidelines in Barbados</t>
  </si>
  <si>
    <t>Hasan O</t>
  </si>
  <si>
    <t>Preliminary radiological result after establishment of hospital-based trauma registry in level-1 trauma hospital in developing country setting, prospective cohort study</t>
  </si>
  <si>
    <t>Ann Med Surg (London)</t>
  </si>
  <si>
    <t>Hassankhani H</t>
  </si>
  <si>
    <t>Treatment delays for patients with acute ischemic stroke in an Iranian emergency department: a retrospective chart review</t>
  </si>
  <si>
    <t>Haverkamp F</t>
  </si>
  <si>
    <t>Prepared for Mission? A Survey of Medical Personnel Training Needs Within the International Committee of the Red Cross</t>
  </si>
  <si>
    <t>Heath R</t>
  </si>
  <si>
    <t>Message in a bottle: How evidence-based medicine and a programme change model improved asthma management in a low-income emergency department in Papua New Guinea</t>
  </si>
  <si>
    <t>Emerg Med Australas</t>
  </si>
  <si>
    <t>Heitzinger K</t>
  </si>
  <si>
    <t>Using evidence to inform response to the 2017 plague outbreak in Madagascar: a view from the WHO African Regional Office</t>
  </si>
  <si>
    <t>Epidemiol Infect</t>
  </si>
  <si>
    <t>Hendrickson P</t>
  </si>
  <si>
    <t>Development of a Severe Traumatic Brain Injury Consensus-Based Treatment Protocol Conference in Latin America</t>
  </si>
  <si>
    <t>Hinson J</t>
  </si>
  <si>
    <t>Triage Performance in Emergency Medicine: A Systematic Review</t>
  </si>
  <si>
    <t>Ho A</t>
  </si>
  <si>
    <t>Epidemiology of Severe Acute Respiratory Illness and Risk Factors for Influenza Infection and Clinical Severity among Adults in Malawi 2011-2013</t>
  </si>
  <si>
    <t>Hoang B</t>
  </si>
  <si>
    <t>The need for improving access to emergency care through community involvement in low- and middle-income countries: A case study of cardiac arrest in Hanoi, Vietnam</t>
  </si>
  <si>
    <t>Hoffman S</t>
  </si>
  <si>
    <t>Delays in Global Disease Outbreak Responses: Lessons from H1N1, Ebola, and Zika</t>
  </si>
  <si>
    <t>Hofmann N</t>
  </si>
  <si>
    <t>Diagnostic performance of conventional RDT and ultra-sensitive RDT for malaria diagnosis in febrile outpatients in Tanzania</t>
  </si>
  <si>
    <t>Holla S</t>
  </si>
  <si>
    <t>The role of fresh frozen plasma in reducing the volume of anti-snake venom in snakebite envenomation</t>
  </si>
  <si>
    <t>Hossain M</t>
  </si>
  <si>
    <t>Chikungunya outbreak (2017) in Bangladesh: Clinical profile, econmic impact and quality of life during the acute phase of the disease</t>
  </si>
  <si>
    <t>Hou S</t>
  </si>
  <si>
    <t>Disaster Medicine in China: Present and Future</t>
  </si>
  <si>
    <t>Houston K</t>
  </si>
  <si>
    <t>Implications for paediatric shock management in resource-limited settings: a perspective from the FEAST trial</t>
  </si>
  <si>
    <t>Crit Care</t>
  </si>
  <si>
    <t>Howie S</t>
  </si>
  <si>
    <t>Zinc as an adjunct therapy in the management of severe pneumonia among Gambian children: randomized controlled trial</t>
  </si>
  <si>
    <t>J Glob Health</t>
  </si>
  <si>
    <t>Hoysted C</t>
  </si>
  <si>
    <t>Knowledge and training in paediatric medical traumatic stress and trauma-informed care among emergency medical professionals in low- and middle-income countries</t>
  </si>
  <si>
    <t>Eur J Psychotraumatol</t>
  </si>
  <si>
    <t>Huang W</t>
  </si>
  <si>
    <t>Validation of Decision Groups in Patients with Dengue Fever: A Study during 2015 Outbreak in Taiwan</t>
  </si>
  <si>
    <t>Huh S</t>
  </si>
  <si>
    <t>Effects of an educational program on disaster nursing competency</t>
  </si>
  <si>
    <t>Public Health Nurs</t>
  </si>
  <si>
    <t>Huits R</t>
  </si>
  <si>
    <t>Chikungunya virus infection in Aruba: Diagnosis, clinical features and predictors of post-chikungunya chronic polyarthralgia</t>
  </si>
  <si>
    <t>Huliyappa H</t>
  </si>
  <si>
    <t>Craniofacial Trauma in Pediatric Patients Following Winnowing Blade Injury-review of Literature</t>
  </si>
  <si>
    <t>Asian J Neurosurg</t>
  </si>
  <si>
    <t>Hung Y</t>
  </si>
  <si>
    <t>Reducing road traffic deaths: where should we focus global health initiatives?</t>
  </si>
  <si>
    <t>Hurwitz E</t>
  </si>
  <si>
    <t>The Global Spine Care Initiative: a summary of the global burden of low back and neck pain studies</t>
  </si>
  <si>
    <t>Eur Spine J</t>
  </si>
  <si>
    <t>Hyland P</t>
  </si>
  <si>
    <t>Are posttraumatic stress disorder (PTSD) and complex-PTSD distinguishable within a treatment-seeking sample of Syrian refugees living in Lebanon?</t>
  </si>
  <si>
    <t>Glob Ment Health</t>
  </si>
  <si>
    <t>Ippolito M</t>
  </si>
  <si>
    <t>Risk Factors for Mortality in Children Hospitalized with Severe Malaria in Northern Zambia: A Retrospective Case-Control Study</t>
  </si>
  <si>
    <t>Iro M</t>
  </si>
  <si>
    <t>Rapid intravenous rehydration of children with acute gastroenteritis and dehydration: a systematic review and meta-analysis</t>
  </si>
  <si>
    <t>BMC Pediatr</t>
  </si>
  <si>
    <t>Jahangiri K</t>
  </si>
  <si>
    <t>Pattern and nature of Neyshabur train exPLoSion blast injuries</t>
  </si>
  <si>
    <t>World J Emerg Surg</t>
  </si>
  <si>
    <t>Janati A</t>
  </si>
  <si>
    <t>Emergency Response of Iranian Hospitals Against Disasters: A Practical Framework for Improvement</t>
  </si>
  <si>
    <t>Jenson A</t>
  </si>
  <si>
    <t>Reliability and validity of emergency department triage tools in low- and middle-income countries: a systematic review</t>
  </si>
  <si>
    <t>Eur J Emerg Med</t>
  </si>
  <si>
    <t>Jofiro G</t>
  </si>
  <si>
    <t>Prevalence and associated factors of pediatric emergency mortality at Tikur Anbessa specialized tertiary hospital</t>
  </si>
  <si>
    <t>Johnson S</t>
  </si>
  <si>
    <t>Ribavirin for treating Crimean Congo haemorrhagic fever</t>
  </si>
  <si>
    <t>Cochrane Database Syst Rev</t>
  </si>
  <si>
    <t>Kaadan M</t>
  </si>
  <si>
    <t>The Management of the Khan Al-Assal Chemical Attack in Aleppo University (AUH)</t>
  </si>
  <si>
    <t>Kailemia M</t>
  </si>
  <si>
    <t>Caregiver oral rehydration solution fluid monitoring charts versus standard care for the management of some dehydration among Kenyan children: a randomized controlled trial</t>
  </si>
  <si>
    <t>Int Health</t>
  </si>
  <si>
    <t>Kalu Q</t>
  </si>
  <si>
    <t>Establishing Cardiopulmonary Resuscitation Services in Sub-Saharan Africa: A Survey of Suggestions Made by Health Care Workers in Cross River State, Nigeria</t>
  </si>
  <si>
    <t>Open Access Maced J Med Sci</t>
  </si>
  <si>
    <t>Kang S</t>
  </si>
  <si>
    <t>Implementation of a Sustainable Training System for Emergency in Vietnam</t>
  </si>
  <si>
    <t>Front Public Health</t>
  </si>
  <si>
    <t>Karampourian A</t>
  </si>
  <si>
    <t>Qualitative study of health system preparedness for traumatic incidents in a religious mass gathering</t>
  </si>
  <si>
    <t>Karnad D</t>
  </si>
  <si>
    <t>Tropical diseases in the ICU: A syndromic approach to diagnosis and treatment</t>
  </si>
  <si>
    <t>Kearney L</t>
  </si>
  <si>
    <t>New technologies in global burn care - a review of recent advances</t>
  </si>
  <si>
    <t>Int J Burns Trauma</t>
  </si>
  <si>
    <t xml:space="preserve">Kenu E </t>
  </si>
  <si>
    <t>Management of dog bites by frontline service providers in primary healthcare facilities in the Greater Accra Region of Ghana, 2014–2015</t>
  </si>
  <si>
    <t>Infect Dis Poverty</t>
  </si>
  <si>
    <t>Khajehaminian M</t>
  </si>
  <si>
    <t>A systematic literature review of criteria and models for casualty distribution in trauma related mass casualty incidents</t>
  </si>
  <si>
    <t>Khalil I</t>
  </si>
  <si>
    <t>Morbidity, mortality, and long-term consequences associated with diarrhoea from Cryptosporidium infection in children younger than 5 years: a meta-analyses study</t>
  </si>
  <si>
    <t>Transport injuries and deaths in the Eastern Mediterranean Region: findings from the Global Burden of Disease 2015 Study</t>
  </si>
  <si>
    <t>Int J Public Health</t>
  </si>
  <si>
    <t>Khan A</t>
  </si>
  <si>
    <t>Shifting the Paradigm of Emergency Care in Developing Countries</t>
  </si>
  <si>
    <t>Cureus</t>
  </si>
  <si>
    <t>Khan R</t>
  </si>
  <si>
    <t>Association between short-term exposure to fine particulate matter and daily emergency room visits at a cardiovascular hospital in Dhaka, Bangladesh</t>
  </si>
  <si>
    <t>Sci Total Environ</t>
  </si>
  <si>
    <t>Khatri G</t>
  </si>
  <si>
    <t>Effect of the 2015 Nepal Earthquakes on symptoms of common mental disorders among women who are pregnant</t>
  </si>
  <si>
    <t>J Affect Disord</t>
  </si>
  <si>
    <t>Kilic E</t>
  </si>
  <si>
    <t>Acute intensive care unit management of mustard gas victims: the Turkish experience</t>
  </si>
  <si>
    <t>Cutan Ocul Toxicol</t>
  </si>
  <si>
    <t>Killikelly C</t>
  </si>
  <si>
    <t>The Assessment of Grief in Refugees and Post-conflict Survivors: A Narrative Review of Etic and Emic Research</t>
  </si>
  <si>
    <t>Front Psychol</t>
  </si>
  <si>
    <t>Kiragu A</t>
  </si>
  <si>
    <t>Pediatric Trauma Care in Low Resource Settings: Challenges, Opportunities, and Solutions</t>
  </si>
  <si>
    <t>Kirolos A</t>
  </si>
  <si>
    <t>Care seeking behaviour by caregivers and aspects of quality of care for children under five with and without pneumonia in Ibadan, Nigeria</t>
  </si>
  <si>
    <t>Kironji A</t>
  </si>
  <si>
    <t xml:space="preserve">Identifying barriers for out of hospital emergency care in low and low-middle income countries: a systematic review </t>
  </si>
  <si>
    <t>Kirzhner E</t>
  </si>
  <si>
    <t>Improving Outbreak Detection Through Strengthened Health Information Systems</t>
  </si>
  <si>
    <t>Klein E</t>
  </si>
  <si>
    <t>Global increase and geographic convergence in antibiotic consumption between 2000 and 2015</t>
  </si>
  <si>
    <t>Proc Natl Acad Sci U S A</t>
  </si>
  <si>
    <t>Koegler E</t>
  </si>
  <si>
    <t>A Scoping Review of the Associations Between Mental Health and Factors Related to HIV Acquisition and Disease Progression in Conflict-Affected Populations</t>
  </si>
  <si>
    <t>Koeller E</t>
  </si>
  <si>
    <t>Ultrasound adds no benefit to clinical exam for predicting dehydration in children with acute diarrhea in a resource-limited setting</t>
  </si>
  <si>
    <t>J Ultrasound Med</t>
  </si>
  <si>
    <t>Koka P</t>
  </si>
  <si>
    <t>Disaster preparedness and response capacity of regional hospitals in Tanzania: a descriptive cross-sectional study</t>
  </si>
  <si>
    <t>Konyndyk J</t>
  </si>
  <si>
    <t>Rethinking the Humanitarian Business Model</t>
  </si>
  <si>
    <t>Center for Global Development Note</t>
  </si>
  <si>
    <t>Fit for the Future: Envisioning New Approaches to Humanitarian Response</t>
  </si>
  <si>
    <t>Kortz T</t>
  </si>
  <si>
    <t>Characterizing Pediatric Non-Malarial Fever and Identifying the At-Risk Child in Rural Malawi</t>
  </si>
  <si>
    <t>Glob Pediatr Health</t>
  </si>
  <si>
    <t>Kost G</t>
  </si>
  <si>
    <t>Point-of-Care Diagnosis of Acute Myocardial Infarction in Central Vietnam: International Exchange, Needs Assessment, and Spatial Care Paths</t>
  </si>
  <si>
    <t>Point Care</t>
  </si>
  <si>
    <t>Kotsiou O</t>
  </si>
  <si>
    <t>The Emergency Medical System in Greece: Opening Aeolus' Bag of Winds</t>
  </si>
  <si>
    <t>Kozuki N</t>
  </si>
  <si>
    <t>The resilience of integrated community case management in acute emergency: a case study from Unity State, South Sudan</t>
  </si>
  <si>
    <t>Kpanake L</t>
  </si>
  <si>
    <t>Haitian people’s expectations regarding post-disaster humanitarian aid teams’ actions</t>
  </si>
  <si>
    <t>Dev World Bioeth</t>
  </si>
  <si>
    <t>Kraft K</t>
  </si>
  <si>
    <t>Between international donors and local faith communities: Intermediaries in humanitarian assistance to Syrian refugees in Jordan and Lebanon</t>
  </si>
  <si>
    <t>Kumar R</t>
  </si>
  <si>
    <t>Traumatic Spinal Injury: Global Epidemiology and Worldwide Volume</t>
  </si>
  <si>
    <t>Kumar S</t>
  </si>
  <si>
    <t>Healthcare-Associated Pneumonia and Hospital-Acquired Pneumonia: Bacterial Aetiology, Antibiotic Resistance and Treatment Outcomes: A Study From North India</t>
  </si>
  <si>
    <t>Lung</t>
  </si>
  <si>
    <t>Leukocyte count: A reliable marker for the severity of organophosphate intoxication?</t>
  </si>
  <si>
    <t>J Lab Physicians</t>
  </si>
  <si>
    <t>Kumboyono K</t>
  </si>
  <si>
    <t>Health-Seeking Behavior of Patients with Acute Coronary Syndrome and Their Family Caregivers</t>
  </si>
  <si>
    <t>Kunkler J</t>
  </si>
  <si>
    <t>Review of Cases of Occult Radiation Exposure and an Analysis of Time to Diagnosis</t>
  </si>
  <si>
    <t>Kurdin A</t>
  </si>
  <si>
    <t>TEAM: A Low-Cost Alternative to ATLS for Providing Trauma Care Teaching in Haiti.</t>
  </si>
  <si>
    <t>Kyei-Onanjiri M</t>
  </si>
  <si>
    <t>Review of emergency obstetric care interventions in health facilities in the Upper East Region of Ghana: a questionnaire survey</t>
  </si>
  <si>
    <t>Lafta R</t>
  </si>
  <si>
    <t>Injury and death during the ISIS occupation of Mosul and its liberation: Results from a 4-cluster household survey</t>
  </si>
  <si>
    <t>PLoS Med</t>
  </si>
  <si>
    <t>Lagrou D</t>
  </si>
  <si>
    <t>Provision of emergency obstetric care at secondary level in a conflict setting in a rural area of Afghanistan - is the hospital fulfilling its role?</t>
  </si>
  <si>
    <t>Lalla R</t>
  </si>
  <si>
    <t>Assessing the validity of the Triage Risk Screening Tool in a third world setting</t>
  </si>
  <si>
    <t>J Int Med Res</t>
  </si>
  <si>
    <t>Lamb D</t>
  </si>
  <si>
    <t>Factors affecting the delivery of healthcare on a humanitarian operation in West Africa: A qualitative study</t>
  </si>
  <si>
    <t>Appl Nurs Res</t>
  </si>
  <si>
    <t>Lamontagne F</t>
  </si>
  <si>
    <t>Evidence-based guidelines for supportive care of patients with Ebola virus disease</t>
  </si>
  <si>
    <t>Langhorne P</t>
  </si>
  <si>
    <t>Practice patterns and outcomes after stroke across countries at different economic levels (INTERSTROKE): an international observational study</t>
  </si>
  <si>
    <t>Lanini S</t>
  </si>
  <si>
    <t>Relationship Between Viremia and Specific Organ Damage in Ebola Patients: A Cohort Study</t>
  </si>
  <si>
    <t>Latifi R</t>
  </si>
  <si>
    <t>Telemedicine for Neurotrauma in Albania: Initial Results from Case Series of 146 Patients</t>
  </si>
  <si>
    <t>León A</t>
  </si>
  <si>
    <t>Grouping of body areas affected in traffic accidents. A cohort study</t>
  </si>
  <si>
    <t>J Clin Orthop Trauma</t>
  </si>
  <si>
    <t>Leone T</t>
  </si>
  <si>
    <t>Maternal and child health outcomes and intensity of conflict in the occupied Palestinian territory in 2000-14: a pseudo longitudinal analysis</t>
  </si>
  <si>
    <t>Leopold S</t>
  </si>
  <si>
    <t>Point-of-care lung ultrasound for the detection of pulmonary manifestations of malaria and sepsis: An observational study</t>
  </si>
  <si>
    <t>Li Q</t>
  </si>
  <si>
    <t>Child injuries in Ethiopia: A review of the current situation with projections</t>
  </si>
  <si>
    <t>Liang L</t>
  </si>
  <si>
    <t xml:space="preserve">Predictors of Mortality in Neonates and Infants Hospitalized With Sepsis or Serious Infections in Developing Countries: A Systematic Review </t>
  </si>
  <si>
    <t>Lindley-Jones H</t>
  </si>
  <si>
    <t>Women responders: placing local action at the centre of humanitarian protection programming</t>
  </si>
  <si>
    <t>odihpn.org</t>
  </si>
  <si>
    <t>Lindsjo C</t>
  </si>
  <si>
    <t>We just dilute sugar and give' health workers' reports of management of paediatric hypoglycemia in a referral hospital in Malawi</t>
  </si>
  <si>
    <t>Glob Health Action</t>
  </si>
  <si>
    <t>Lombardo S</t>
  </si>
  <si>
    <t>Trauma Care in Mongolia: INTACT Evaluation and Recommendations for Improvement</t>
  </si>
  <si>
    <t>Longbotom J</t>
  </si>
  <si>
    <t>Vulnerability to snakebite envenoming: a global mapping of hotspots</t>
  </si>
  <si>
    <t>Lotifan R</t>
  </si>
  <si>
    <t>Optimal location of emergency stations in underground mine networks using a multiobjective mathematical model</t>
  </si>
  <si>
    <t>Macedo E</t>
  </si>
  <si>
    <t>Recognition and management of acute kidney injury in children: The ISN 0by25 Global Snapshot study</t>
  </si>
  <si>
    <t>Machain-Williams C</t>
  </si>
  <si>
    <t>Maternal, Fetal, and Neonatal Outcomes in Pregnant Dengue Patients in Mexico</t>
  </si>
  <si>
    <t>Biomed Res Int</t>
  </si>
  <si>
    <t>Mackenzie D</t>
  </si>
  <si>
    <t>Carotid Flow Time Test Performance for the Detection of Dehydration in Children With Diarrhea</t>
  </si>
  <si>
    <t>Magoola J</t>
  </si>
  <si>
    <t>Estimating road traffic injuries in Jinja district, Uganda, using the capture-recapture method</t>
  </si>
  <si>
    <t>Mahadevan S</t>
  </si>
  <si>
    <t xml:space="preserve">Comparison of Online and Classroom-based Formats for Teaching Emergency Medicine to Medical Students in Uganda
</t>
  </si>
  <si>
    <t>AEM Educ Train</t>
  </si>
  <si>
    <t>Mahdian M</t>
  </si>
  <si>
    <t>Road traffic deaths in Kashan region, Iran: An eight-year study (2006-2013)</t>
  </si>
  <si>
    <t>Chin J Traumatol</t>
  </si>
  <si>
    <t>Makhoul J</t>
  </si>
  <si>
    <t>A scoping review of reporting 'Ethical Research Practices' in research conducted among refugees and war-affected populations in the Arab world</t>
  </si>
  <si>
    <t>BMC Med Ethics</t>
  </si>
  <si>
    <t>Makiala-Mandanda S</t>
  </si>
  <si>
    <t>Identification of dengue and chikungunya cases among suspected cases of yellow fever in the Democratic Republic of the Congo</t>
  </si>
  <si>
    <t>Vector Borne Zoonotic Dis</t>
  </si>
  <si>
    <t>Mallow M</t>
  </si>
  <si>
    <t>WASH activities at two ebola treatment units in Sierra Leone</t>
  </si>
  <si>
    <t>Malomo T</t>
  </si>
  <si>
    <t>Determinants of Timing of Presentation of Neurotrauma Patients to a Neurosurgical Center in a Developing Country</t>
  </si>
  <si>
    <t>J Neurosci Rural Pract</t>
  </si>
  <si>
    <t>Mandelzweig K</t>
  </si>
  <si>
    <t>Non-invasive ventilation in children and adults in low- and low-middle income countries: A systematic review and meta-analysis</t>
  </si>
  <si>
    <t xml:space="preserve">Mangané M </t>
  </si>
  <si>
    <t>Epidemiological scope of traditional gold panning with trauma in emergency service at Gabriel Touré teaching hospital</t>
  </si>
  <si>
    <t>Mali Med</t>
  </si>
  <si>
    <t>Manirafasha A</t>
  </si>
  <si>
    <t>Estimating children's weight in a Rwandan emergency centre</t>
  </si>
  <si>
    <t>Manoto S</t>
  </si>
  <si>
    <t>Point of care diagnostics for HIV in resource limited settings: an overview</t>
  </si>
  <si>
    <t>Medicina (Kaunas)</t>
  </si>
  <si>
    <t>Mansor S</t>
  </si>
  <si>
    <t>The impact of urgent computed tomography angiography for gunshot wounds in extremities with concomitant vascular injuries on diagnosis and postoperative outcomes</t>
  </si>
  <si>
    <t>Vascular</t>
  </si>
  <si>
    <t>Martin A</t>
  </si>
  <si>
    <t>Assessing the impact of HIV status on injury outcomes: a multicenter study of trauma patients in Rwanda</t>
  </si>
  <si>
    <t>Surgery</t>
  </si>
  <si>
    <t>Burden of road traffic injuries related to delays in implementing safety belt laws in low- and lower-middle-income countries</t>
  </si>
  <si>
    <t>Traffic injury prevention</t>
  </si>
  <si>
    <t>Mathur A</t>
  </si>
  <si>
    <t>Unintentional Childhood Injuries in Urban and Rural Ujjain, India: A Community-Based Survey</t>
  </si>
  <si>
    <t>Children (Basel)</t>
  </si>
  <si>
    <t>Maze M</t>
  </si>
  <si>
    <t>Risk factors for human acute leptospirosis in northern Tanzania</t>
  </si>
  <si>
    <t>McCaul M</t>
  </si>
  <si>
    <t>Global emergency care clinical practice guidelines: A landscape analysis</t>
  </si>
  <si>
    <t>Developing prehospital clinical practice guidelines for resource limited settings: why re‑invent the wheel?</t>
  </si>
  <si>
    <t>McCredie V</t>
  </si>
  <si>
    <t>Evaluating the effectiveness of the Emergency Neurological Life Support educational framework in low-income countries</t>
  </si>
  <si>
    <t>McDonald C</t>
  </si>
  <si>
    <t>Integrated fever management: disease severity markers to triage children with malaria and non‑malarial febrile illness</t>
  </si>
  <si>
    <t>Malaria J</t>
  </si>
  <si>
    <t xml:space="preserve">AP </t>
  </si>
  <si>
    <t>McGloughlin S</t>
  </si>
  <si>
    <t>Sepsis in tropical regions: Report from the task force on tropical diseases by the World Federation of Societies of Intensive and Critical Care Medicine</t>
  </si>
  <si>
    <t>Mease L</t>
  </si>
  <si>
    <t>Pupillometer Use: Validation for Use in Military and Occupational Medical Surveillance and Response to Organophosphate and Chemical Warfare Agent Exposure</t>
  </si>
  <si>
    <t>Mil Med</t>
  </si>
  <si>
    <t>MEASURE Team</t>
  </si>
  <si>
    <t>Guinea's Readiness Response to Ebola: Strengthening Data Availability and Use</t>
  </si>
  <si>
    <t>Mehmood A</t>
  </si>
  <si>
    <t>Determinants of emergency department disposition of patients with traumatic brain injury in Uganda: results from a registry</t>
  </si>
  <si>
    <t>Trauma Surg Acute Care Open</t>
  </si>
  <si>
    <t>Mehta R</t>
  </si>
  <si>
    <t>The neurological complications of chikungunya virus: A systematic review</t>
  </si>
  <si>
    <t>Rev Med Virol</t>
  </si>
  <si>
    <t>Menkinsmith L</t>
  </si>
  <si>
    <t xml:space="preserve">A Pilot Trial of Online Simulation Training for Ebola Response Education </t>
  </si>
  <si>
    <t>Meyer G</t>
  </si>
  <si>
    <t>Validity of the South African Triage Scale in a rural district hospital</t>
  </si>
  <si>
    <t>Meyer S</t>
  </si>
  <si>
    <t>Protection and well-being of adolescent refugees in the context of a humanitarian crisis: Perceptions from South Sudanese refugees in Uganda</t>
  </si>
  <si>
    <t>Miclau T</t>
  </si>
  <si>
    <t>Asociación de Cirujanos Traumatólogos de las Américas: Development of a Latin American Research Consortium</t>
  </si>
  <si>
    <t>Miller J</t>
  </si>
  <si>
    <t>Characterization of Interventional Studies of the Cholera Epidemic in Haiti</t>
  </si>
  <si>
    <t>Mistry B</t>
  </si>
  <si>
    <t>Accuracy and Reliability of Emergency Department Triage Using the Emergency Severity Index: An International Multicenter Assessment</t>
  </si>
  <si>
    <t>Mohammadinia L</t>
  </si>
  <si>
    <t>Domains and Indicators of Resilient Children in Natural Disasters: A Systematic Literature Review</t>
  </si>
  <si>
    <t>Int J Prev Med</t>
  </si>
  <si>
    <t>Mohseni M</t>
  </si>
  <si>
    <t>Assessment of Care and its Associated Factors in Traumatic Patients in North of Iran</t>
  </si>
  <si>
    <t>Bull Emerg Trauma</t>
  </si>
  <si>
    <t>Moller A</t>
  </si>
  <si>
    <t>The association between hospital arrival time, transport method, prehospital time intervals, and in-hospital mortality in trauma patients presenting to Khayelitsha Hospital, Cape Town</t>
  </si>
  <si>
    <t>Moore C</t>
  </si>
  <si>
    <t>Etiology of Sepsis in Uganda using a Quantitative PCR-based TaqMan Array Card</t>
  </si>
  <si>
    <t>Morina N</t>
  </si>
  <si>
    <t>Psychiatric Disorders in Refugees and Internally Displaced Persons After Forced Displacement: A Systematic Review</t>
  </si>
  <si>
    <t>Front Psychiatry</t>
  </si>
  <si>
    <t>Morra M</t>
  </si>
  <si>
    <t>Definitions for warning signs and signs of severe dengue according to the WHO 2009 classification: Systematic review of literature</t>
  </si>
  <si>
    <t>Morton B</t>
  </si>
  <si>
    <t>The Early Recognition and Management of Sepsis in Sub-Saharan African Adults: A Systematic Review and Meta-Analysis</t>
  </si>
  <si>
    <t>Morton Hamer M</t>
  </si>
  <si>
    <t>Enhancing Global Health Security: US Africa Command's Disaster Preparedness Program</t>
  </si>
  <si>
    <t>Mosleh M</t>
  </si>
  <si>
    <t>The burden of war injury in the Palestinian health care sector in Gaza Strip</t>
  </si>
  <si>
    <t>BMC Int Health Hum Rights</t>
  </si>
  <si>
    <t>Mpirimbanyi C</t>
  </si>
  <si>
    <t>Necrotizing Soft Tissue Infections at a Tertiary Referral Hospital in Rwanda: Epidemiology and Risk Factors for Mortality</t>
  </si>
  <si>
    <t>Mukaratirwa A</t>
  </si>
  <si>
    <t>Distribution of rotavirus genotypes associated with acute diarrhoea in Zimbabwean children less than five years old before and after rotavirus vaccine introduction</t>
  </si>
  <si>
    <t>Muloki H</t>
  </si>
  <si>
    <t>Prevalence and risk factors for brucellosis in prolonged fever patients in post-conflict Northern Uganda</t>
  </si>
  <si>
    <t>Afr Health Sci</t>
  </si>
  <si>
    <t>Munezero J</t>
  </si>
  <si>
    <t>Assessment of nurses knowledge and skills following cardiopulmonary resuscitation training at Mbarara Regional Referral Hospital, Uganda</t>
  </si>
  <si>
    <t>Murphy A</t>
  </si>
  <si>
    <t>Barriers to mental health care utilization among internally displaced persons in the republic of Georgia: a rapid appraisal study</t>
  </si>
  <si>
    <t>Muya I</t>
  </si>
  <si>
    <t>Emergency health education in a conflict stricken environment: Asituational analysis</t>
  </si>
  <si>
    <t>Muzigaba M</t>
  </si>
  <si>
    <t>Management of severe acute malnutrition in children under 5 years through the lengs of health care workers in two rural South African hospitals</t>
  </si>
  <si>
    <t>Afr J Prim Health Care Fam Med</t>
  </si>
  <si>
    <t>Mwandri M</t>
  </si>
  <si>
    <t>Evaluation of Resources Necessary for Provision of Trauma Care in Botswana: An Initiative for a Local System</t>
  </si>
  <si>
    <t>Burden, Characteristics and Process of Care Among the Pediatric and Adult Trauma Patients in Botswana's Main Hospitals</t>
  </si>
  <si>
    <t>Nadarajan G</t>
  </si>
  <si>
    <t>Global resuscitation alliance utstein recommendations for developing emergency care systems to improve cardiac arrest survival</t>
  </si>
  <si>
    <t>Nainggolan L</t>
  </si>
  <si>
    <t>The Tolerability and Efficacy of Oral Isotonic Solution versus Plain Water in Dengue Patients: A Randomized Clinical Trial</t>
  </si>
  <si>
    <t>Indian J Community Med</t>
  </si>
  <si>
    <t>Nascimento B</t>
  </si>
  <si>
    <t>Implementing myocardial infarction systems of care in low/middle-income countries</t>
  </si>
  <si>
    <t>Naser W</t>
  </si>
  <si>
    <t>A Study of Hospital Disaster Preparedness in South Yemen</t>
  </si>
  <si>
    <t>Nathan H</t>
  </si>
  <si>
    <t>The CRADLE vital signs alert: qualitative evaluation of a novel device designed for use in pregnancy by healthcare workers in low-resource settings</t>
  </si>
  <si>
    <t>Reprod Health</t>
  </si>
  <si>
    <t>Nayani K</t>
  </si>
  <si>
    <t>The clinical respiratory score predicts paediatric critical care disposition in children with respiratory distress presenting to the emergency department</t>
  </si>
  <si>
    <t>Negussie A</t>
  </si>
  <si>
    <t>Prevalence and outcome of injury in patients visiting the emergency department of Yirgalem General Hospital, Southern Ethiopia</t>
  </si>
  <si>
    <t>Nepal G</t>
  </si>
  <si>
    <t>Tenecteplase versus Alteplase for the Management of Acute Ischemic Stroke in a Low-income Country-Nepal: Cost, Efficacy, and Safety</t>
  </si>
  <si>
    <t>Nguyen T</t>
  </si>
  <si>
    <t>Injury prevalence and safety habits of boda boda drivers in Moshi, Tanzania: A mixed methods study</t>
  </si>
  <si>
    <t>Nielsen K</t>
  </si>
  <si>
    <t>Emergency department risk factors for serious clinical deterioration in a paediatric hospital in Peru</t>
  </si>
  <si>
    <t>J Paediatr Child Health</t>
  </si>
  <si>
    <t>Successful Deployment of High Flow Nasal Cannula in a Peruvian Pediatric Intensive Care Unit Using Implementation Science—Lessons Learned</t>
  </si>
  <si>
    <t>Nohrstedt D</t>
  </si>
  <si>
    <t>Political drivers of epidemic response: foreign healthcare workers and the 2014 Ebola outbreak</t>
  </si>
  <si>
    <t>Nordin M</t>
  </si>
  <si>
    <t>The Global Spine Care Initiative: a systematic review for the assessment of spine-related complaints in populations with limited resources and in low- and middle-income communities</t>
  </si>
  <si>
    <t>Nuriddin A</t>
  </si>
  <si>
    <t>Trust, fear, stigma and disruptions: community perceptions and experiences during periods of low but ongoing transmission of Ebola virus disease in Sierra Leone, 2015</t>
  </si>
  <si>
    <t>Nwanna-Nzewunwa O</t>
  </si>
  <si>
    <t>Informing prehospital care planning using pilot trauma registry data in Yaoundé, Cameroon</t>
  </si>
  <si>
    <t>Eur J Trauma Emerg Surg</t>
  </si>
  <si>
    <t>Obimakinde O</t>
  </si>
  <si>
    <t>Crash characteristics and pattern of motorcycle related facial bone fractures in a sub-urban Nigerian teaching hospital</t>
  </si>
  <si>
    <t>Niger J Surg</t>
  </si>
  <si>
    <t>O'Brien P</t>
  </si>
  <si>
    <t>Role of North-South Partnership in Trauma Management: Uganda Sustainable Trauma Orthopaedic Program</t>
  </si>
  <si>
    <t>Ohayi S</t>
  </si>
  <si>
    <t>Prevalence and pattern of genital injuries among adolescent rape victims attending Enugu State University Teaching Hospital, South East Nigeria</t>
  </si>
  <si>
    <t>J Obstet Gynaecol</t>
  </si>
  <si>
    <t>Olanrewaju F</t>
  </si>
  <si>
    <t>Datasets on the challenges of forced displacement and coping strategies among displaced women in selected Internally Displaced Persons' (IDPs) camps in Nigeria</t>
  </si>
  <si>
    <t>Data Brief</t>
  </si>
  <si>
    <t>Olu O</t>
  </si>
  <si>
    <t xml:space="preserve">What should the African health workforce know about disasters? Proposed competencies for strengthening public health disaster risk management education in Africa </t>
  </si>
  <si>
    <t>BMC Med Educ</t>
  </si>
  <si>
    <t>Omoke N</t>
  </si>
  <si>
    <t>Childhood Pyogenic Osteomyelitis in Abakaliki, South East Nigeria</t>
  </si>
  <si>
    <t>Opondo C</t>
  </si>
  <si>
    <t>Association of the Paediatric Admission Quality of Care score with mortality in Kenyan hospitals: a validation study</t>
  </si>
  <si>
    <t>Ordonez C</t>
  </si>
  <si>
    <t>Casualties of peace: an analysis of casualties admitted to the intensive care unit during the negotiation of the comprehensive Colombian process of peace</t>
  </si>
  <si>
    <t>Orfanou C</t>
  </si>
  <si>
    <t>Cross-sectional study on awareness and knowledge of torture investigation and documentation among Greek doctors and senior medical students</t>
  </si>
  <si>
    <t>Int J Legal Med</t>
  </si>
  <si>
    <t>Orikiriza P</t>
  </si>
  <si>
    <t>Xpert MTB/RIF diagnosis of childhood tuberculosis from sputum and stool samples in a high TB-HIV-prevalent setting</t>
  </si>
  <si>
    <t>Eur J Clin Microbiol Infect Dis</t>
  </si>
  <si>
    <t>Osei-Ampofo M</t>
  </si>
  <si>
    <t>Skill and knowledge retention after training in cardiopulmonary ultrasound in Ghana: an impact assessment of bedside ultrasound training in a resource-limited setting.</t>
  </si>
  <si>
    <t>Ouma P</t>
  </si>
  <si>
    <t>Access to emergency hospital care provided by the public sector in sub-Saharan Africa in 2015: a geocoded inventory and spatial analysis</t>
  </si>
  <si>
    <t>Owens M</t>
  </si>
  <si>
    <t>The Angolan Pandemic Rapid Response Team: An Assessment, Improvement, and Development Analysis of the First Self-sufficient African National Response Team Curriculum</t>
  </si>
  <si>
    <t>Pande G</t>
  </si>
  <si>
    <t>Cholera outbreak caused by drinking contaminated water from a lakeshore water-collection site, Kasese District, southwestern Uganda, June-July 2015</t>
  </si>
  <si>
    <t>Pandit T</t>
  </si>
  <si>
    <t>Review article: Managing medical emergencies in rural Australia: A systematic review of the training needs</t>
  </si>
  <si>
    <t>Paradis T</t>
  </si>
  <si>
    <t>Strategies for successful trauma registry implementation in low- and middle-income countries—protocol for a systematic review</t>
  </si>
  <si>
    <t>Syst Rev</t>
  </si>
  <si>
    <t>Patel H</t>
  </si>
  <si>
    <t>Patient Characteristics from an Emergency Care Center in Rural Western Kenya</t>
  </si>
  <si>
    <t>J Emerg Med</t>
  </si>
  <si>
    <t>Pavlosky A</t>
  </si>
  <si>
    <t>Validation of an effective, low cost, Free/open access 3D-printed stethoscope</t>
  </si>
  <si>
    <t>Pérez-Gaxiola G</t>
  </si>
  <si>
    <t>Smectite for acute infectious diarrhoea in children</t>
  </si>
  <si>
    <t>Perry I</t>
  </si>
  <si>
    <t>Use of Medical Countermeasures in Small-Scale Emergency Responses</t>
  </si>
  <si>
    <t>Perry M</t>
  </si>
  <si>
    <t>The Influence of Culture on Teamwork and Communication in a Simulation- Based Resuscitation Training at a Community Hospital in Honduras</t>
  </si>
  <si>
    <t>Simul Healthc</t>
  </si>
  <si>
    <t>Pervaiz  F</t>
  </si>
  <si>
    <t>Building a prediction model for radiographically confirmed pneumonia in Peruvian children</t>
  </si>
  <si>
    <t>Chest</t>
  </si>
  <si>
    <t>Pham C</t>
  </si>
  <si>
    <t>Injury Mortality in Vietnam: Patterns and Trends, 2005-2013</t>
  </si>
  <si>
    <t>J Public Health Manag Pract</t>
  </si>
  <si>
    <t>Pickering C</t>
  </si>
  <si>
    <t>The Promotion of 'Grab Bags' as a Disaster Risk Reduction Strategy</t>
  </si>
  <si>
    <t>Pierre O</t>
  </si>
  <si>
    <t>The Use of Emergency Physicians to Deliver Anesthesia for Orthopaedic Surgery in Austere Environments: The Expansion of the Emergency Physician's General Anesthesia Syllabus to Orthopaedic Surgery</t>
  </si>
  <si>
    <t>J Bone Joint Surg Am</t>
  </si>
  <si>
    <t>Pinto L</t>
  </si>
  <si>
    <t>A cross-sectional exploratory studyo f knowledge, attidtudes and practices of emergency healthc care providers in the assessment of child malnutrition in Maputo, Mozambique</t>
  </si>
  <si>
    <t>Prasad G</t>
  </si>
  <si>
    <t>Outcome of Traumatic Brain Injury in the Elderly Population: A Tertiary Center Experience in a Developing Country</t>
  </si>
  <si>
    <t>Pulford J</t>
  </si>
  <si>
    <t xml:space="preserve">Does test-based prescription of evidence-based treatment for malaria improve treatment seeking and satisfaction? Findings of repeated cross- sectional surveys in Papua New Guinea </t>
  </si>
  <si>
    <t>Punchak M</t>
  </si>
  <si>
    <t>Mechanism of Pediatric Traumatic Brain Injury in Southwestern Uganda: A Prospective Cohort of 100 Patients</t>
  </si>
  <si>
    <t>Putri I</t>
  </si>
  <si>
    <t>Thrombocytopenia and Platelet Dysfunction in Acute Tropical Infectious Diseases</t>
  </si>
  <si>
    <t>Semin Thromb Hemost</t>
  </si>
  <si>
    <t>Quinn J</t>
  </si>
  <si>
    <t>Humanitarian applications of machine learning with remote-sensing data: review and case study in refugee settlement mapping</t>
  </si>
  <si>
    <t>Philos Trans A Math Phys Eng Sci</t>
  </si>
  <si>
    <t>Quinn T</t>
  </si>
  <si>
    <t>Comparison of thermal manikin modeling and human subjects' response during use of colling devices under personal protective ensembles in the heat</t>
  </si>
  <si>
    <t>Quintano Neira R</t>
  </si>
  <si>
    <t>Epidemiology of sepsis in Brazil: Incidence, lethality, costs, and other indicators for Brazilian Unified Health System hospitalizations from 2006 to 2015</t>
  </si>
  <si>
    <t>Raftery P</t>
  </si>
  <si>
    <t>Establishing Ebola Virus Disease (EVD) diagnostics using GeneXpert technology at a mobile laboratory in Liberia: Impact on outbreak response, case management and laboratory systems strengthening</t>
  </si>
  <si>
    <t>Rajan S</t>
  </si>
  <si>
    <t>A cross-sectional survey of burnout amongst doctors in a cohort of public sector emergency centres in Guateng, South Africa</t>
  </si>
  <si>
    <t>Rakotonandrasana D</t>
  </si>
  <si>
    <t>Antimalarial drug prescribing by healthcare workers when malaria testing is negative: a qualitative study in Madagascar</t>
  </si>
  <si>
    <t>Trop Med Health</t>
  </si>
  <si>
    <t>Ramos-Zúñiga R</t>
  </si>
  <si>
    <t>Strategies in Traumatic Brain Injury and Alcohol Consumption: A Professional's Survey</t>
  </si>
  <si>
    <t>Ranjit S</t>
  </si>
  <si>
    <t>Targeted Interventions in Critically Ill Children with Severe Dengue</t>
  </si>
  <si>
    <t>Indian J Crit Care Med</t>
  </si>
  <si>
    <t>Raven J</t>
  </si>
  <si>
    <t>What adaptation to research is needed following crises: a comparative qualitative study of the health workforce in Sierra Leone and Nepal</t>
  </si>
  <si>
    <t>Health Res Policy Syst</t>
  </si>
  <si>
    <t>Ray S</t>
  </si>
  <si>
    <t>The inter-rater reliability and prognostic value of coma scales in Nepali children with acute encephalitis syndrome</t>
  </si>
  <si>
    <t>Ready F</t>
  </si>
  <si>
    <t>Epidemiologic shifts for burn injury in Ethiopia from 2001 to 2016: Implications for public health measures</t>
  </si>
  <si>
    <t>Reid T</t>
  </si>
  <si>
    <t>Anatomic Location and Mechanism of Injury Correlating with Prehospital Deaths in Sub-Saharan Africa</t>
  </si>
  <si>
    <t>Reifels L</t>
  </si>
  <si>
    <t>Reducing the Future Risk of Trauma: on the Integration of Global Disaster Policy within Specific Health Domains and Established Fields of Practice</t>
  </si>
  <si>
    <t>Reynolds T</t>
  </si>
  <si>
    <t>Impact of point-of-care ultrasound on clinical decision-making at an urban emergency department in Tanzania</t>
  </si>
  <si>
    <t>Rice B</t>
  </si>
  <si>
    <t>Derivation and validation of a chief complaint shortlist for unscheduled acute and emergency care in Uganda</t>
  </si>
  <si>
    <t>Riley C</t>
  </si>
  <si>
    <t>Knowledge and Adherence to the National Guidelines for Malaria Diagnosis in Pregnancy among Health-Care Providers and Drug-Outlet Dispensers in Rural Western Kenya</t>
  </si>
  <si>
    <t>Riyapan S</t>
  </si>
  <si>
    <t>Outcomes of Emergency Medical Service Usage in Severe Road Traffic Injury during Thai Holidays</t>
  </si>
  <si>
    <t>Robledo-Aceves M</t>
  </si>
  <si>
    <t>Risk factors for severe bronchiolitis caused by respiratory virus infections among Mexican children in an emergency department</t>
  </si>
  <si>
    <t>Roburgh S</t>
  </si>
  <si>
    <t>Beyond medical humanitarianism - Politics and humanitarianism in the figure of the Mīdānī physician</t>
  </si>
  <si>
    <t>Rohani S</t>
  </si>
  <si>
    <t>Addressing the immediate need for emergency providers in resource-limitedsettings: the model of a six-month emergency medicine curriculum in Haiti</t>
  </si>
  <si>
    <t>Rojek A</t>
  </si>
  <si>
    <t>Clinical assessment is a neglected component of outbreak preparedness: evidence from refugee camps in Greece</t>
  </si>
  <si>
    <t>Rudd K</t>
  </si>
  <si>
    <t>Association of the quick sequential (sepsis-related) organ failure assessment (qSOFA) score with excess hospital mortality in adults with suspected infection in low- and middle-income countries</t>
  </si>
  <si>
    <t>JAMA</t>
  </si>
  <si>
    <t>Rull M</t>
  </si>
  <si>
    <t>The new WHO decision-making framework on vaccine use in acute humanitarian emergencies: MSF experience in Minkaman, South Sudan</t>
  </si>
  <si>
    <t>Sabalza M</t>
  </si>
  <si>
    <t>Detection of Zika virus using reverse-transcription LAMP coupled with reverse dot blot analysis in saliva</t>
  </si>
  <si>
    <t>Sabde Y</t>
  </si>
  <si>
    <t>Bypassing health facilities for childbirth in the context of the JSY cash transfer program to promote institutional birth: A cross-sectional study from Madhya Pradesh, India</t>
  </si>
  <si>
    <t>Sadeghian F</t>
  </si>
  <si>
    <t>The trend of burn mortality in Iran - A study of fire, heat and hot substance-related fatal injuries from 1990-2015</t>
  </si>
  <si>
    <t>Sadeghi-Bazargani H</t>
  </si>
  <si>
    <t>Epidemiology of Road Traffic Injury Fatalities among Car Users; A Study Based on Forensic Medicine Data in East Azerbaijan of Iran</t>
  </si>
  <si>
    <t>Sadruddin S</t>
  </si>
  <si>
    <t>Comparison of 3 Days Amoxicillin Versus 5 Days Co-Trimoxazole for Treatment of Fast-breathing Pneumonia by Community Health Workers in Children Aged 2-59 Months in Pakistan: A Cluster-randomized Trial</t>
  </si>
  <si>
    <t>Safari S</t>
  </si>
  <si>
    <t>Epidemiology and Outcome of Patients with Acute Kidney Injury in Emergency Department; a Cross-Sectional Study</t>
  </si>
  <si>
    <t>Emerg (Tehran)</t>
  </si>
  <si>
    <t>Saito N</t>
  </si>
  <si>
    <t>Frequent Community Use of Antibiotics among a Low-Economic Status Population in Manila, the Philippines: A Prospective Assessment Using a Urine Antibiotic Bioassay</t>
  </si>
  <si>
    <t>Saleh H</t>
  </si>
  <si>
    <t>Admission delays' magnitude of traumatized patients in the emergency department of a hospital in Egypt: a cross-sectional study</t>
  </si>
  <si>
    <t>Salti H</t>
  </si>
  <si>
    <t>Changing trends in eye-related complaints presenting to the emergency department in Beirut, Lebanon, over 15 years</t>
  </si>
  <si>
    <t>J Ophthalmol</t>
  </si>
  <si>
    <t>Sa-Ngamuang C</t>
  </si>
  <si>
    <t>Accuracy of dengue clinical diagnosis with and without NS1 antigen rapid test: Comparison between human and Bayesian network model decision</t>
  </si>
  <si>
    <t>Santaella-Tenorio J</t>
  </si>
  <si>
    <t>Mental Health and Psychosocial Problems and Needs of Violence Survivors in the Colombian Pacific Coast: A Qualitative Study in Buenaventura and Quibdó</t>
  </si>
  <si>
    <t>Schioldann E</t>
  </si>
  <si>
    <t>Why snakebite patients in Myanmar seek traditional healers despite availability of biomedical care at hospitals? Community perspectives on reasons</t>
  </si>
  <si>
    <t>Schneider M</t>
  </si>
  <si>
    <t xml:space="preserve"> How do health care workers cope with needs to provide palliative care in humanitarian emergency assistance? A qualitative study with in-depth interviews</t>
  </si>
  <si>
    <t>Palliat Med</t>
  </si>
  <si>
    <t>Shadnia S</t>
  </si>
  <si>
    <t>Delayed death following paraquat poisoning: three case reports and a literature review</t>
  </si>
  <si>
    <t>Toxicol Res (Camb)</t>
  </si>
  <si>
    <t>Shaker-Berbari L</t>
  </si>
  <si>
    <t>Infant and young child feeding in emergencies: Organisational policies and activities during the refugee crisis in Lebanon</t>
  </si>
  <si>
    <t>Shalhoub S</t>
  </si>
  <si>
    <t>Critically ill healthcare workers with the middle east respiratory syndrome (MERS): A multicenter study</t>
  </si>
  <si>
    <t>Shao P</t>
  </si>
  <si>
    <t>Profile of patients with hypertensive urgency and emergency presenting to an urban emergency department of a tertiary referral hospital in Tanzania</t>
  </si>
  <si>
    <t>BMC Cardiovasc Disord</t>
  </si>
  <si>
    <t>Sharma N</t>
  </si>
  <si>
    <t>bibliometric analysis of the published road traffic injuries research in India, post-1990</t>
  </si>
  <si>
    <t>Shehab A</t>
  </si>
  <si>
    <t>Clinical presentation, Quality of care, Risk factors and Outcomes in Women with Acute ST-Elevation Myocardial Infarction (STEMI): An Observational Report from Six Middle Eastern Countries</t>
  </si>
  <si>
    <t>Current Vascular Pharmacology</t>
  </si>
  <si>
    <t>Shilkofski N</t>
  </si>
  <si>
    <t>A Standardized Needs Assessment Tool to Inform the Curriculum Development Process for Pediatric Resuscitation Simulation-Based Education in Resource-Limited Settings</t>
  </si>
  <si>
    <t>Shin Y</t>
  </si>
  <si>
    <t>The Effectiveness of International Non-Governmental Organizations' Response Operations during Public Health Emergency: Lessons Learned from the 2014 Ebola Outbreak in Sierra Leone</t>
  </si>
  <si>
    <t>Shrestha K</t>
  </si>
  <si>
    <t>Estimating the Weight of Children in Nepal by Broselow, PAWPER XL and Mercy Method</t>
  </si>
  <si>
    <t>Shukeri W</t>
  </si>
  <si>
    <t>Sepsis mortality score for the prediction of mortality in septic patients</t>
  </si>
  <si>
    <t>Shultz J</t>
  </si>
  <si>
    <t>Risks, Health Consequences, and Response Challenges for Small-Island-Based Populations: Observations From the 2017 Atlantic Hurricane Season</t>
  </si>
  <si>
    <t>Singh M</t>
  </si>
  <si>
    <t xml:space="preserve">International Classification of Diseases-Based Audit of the Injury Database to Understand the Injury Distribution in Patients Who have Sustained a Head Injury (International Classification of Diseases Codes: S00-S09) </t>
  </si>
  <si>
    <t>Singh N</t>
  </si>
  <si>
    <t>Evaluating the effectiveness of sexual and reproductive health services during humanitarian crises: A systematic review</t>
  </si>
  <si>
    <t>A long way to go: a systematic review to assess the utilisation of sexual and reproductinve health services during humanitarian crises</t>
  </si>
  <si>
    <t>Identifying mental health problems and Idioms of distress among older adult internally displaced persons in Georgia</t>
  </si>
  <si>
    <t>Singh S</t>
  </si>
  <si>
    <t>Need for recognizing atypical manifestations of childhood sporadic acute viral hepatitis</t>
  </si>
  <si>
    <t>Eur J Pediatr</t>
  </si>
  <si>
    <t>Pregnant women who requested a '108' ambulance in two states of India</t>
  </si>
  <si>
    <t>Slama S</t>
  </si>
  <si>
    <t>The development of the noncommunicable diseases emergency health kit</t>
  </si>
  <si>
    <t>Slusher T</t>
  </si>
  <si>
    <t>Pediatric Critical Care in Resource-Limited Settings-Overview and Lessons Learned</t>
  </si>
  <si>
    <t>Snelson E</t>
  </si>
  <si>
    <t>Which observed behaviours may reassure physicians that a child is not septic? An international Delphi study</t>
  </si>
  <si>
    <t>Arch Dis Child</t>
  </si>
  <si>
    <t>Soeters H</t>
  </si>
  <si>
    <t>Infection prevention and control training and capacity building during the Ebola epidemic in Guinea</t>
  </si>
  <si>
    <t>Sriram V</t>
  </si>
  <si>
    <t>Regulating recognition and training for new medical specialties in India: the case of emergency medicine</t>
  </si>
  <si>
    <t>Health Policy Plan</t>
  </si>
  <si>
    <t>Socialization, legitimation and the transfer of biomedical knowledge to low- and middle-income countries: analyzing the case of emergency medicine in India</t>
  </si>
  <si>
    <t>Int J Equity Health</t>
  </si>
  <si>
    <t>Ssemugabo C</t>
  </si>
  <si>
    <t>Incidence and characteristics of unintentional injuries among children in a resource-limited setting in Kampala, Uganda</t>
  </si>
  <si>
    <t>St Louis D</t>
  </si>
  <si>
    <t>Fascia Iliaca Compartment Block Efficacy in Resource-poor Emergency Departments</t>
  </si>
  <si>
    <t>Clinical Pract Cases  Emerg Med</t>
  </si>
  <si>
    <t>Stassen W</t>
  </si>
  <si>
    <t>A descriptive analysis of endotracheal intubation in a South African Helicopter Emergency Medical Service</t>
  </si>
  <si>
    <t>Staton C</t>
  </si>
  <si>
    <t>Perceived barriers by health care providers for screening and management of excessive alcohol use in an emergency department of a low-income country</t>
  </si>
  <si>
    <t>Alcohol</t>
  </si>
  <si>
    <t>Steinle S</t>
  </si>
  <si>
    <t>The effectiveness of respiratory protection worn by communities to protect from volcanic ash inhaltaion. Part II: Total inward leakage tests</t>
  </si>
  <si>
    <t>Int J Hyg Environ Health</t>
  </si>
  <si>
    <t>Stellmach D</t>
  </si>
  <si>
    <t>Anthropology in public health emergencies: what is anthropology good for?</t>
  </si>
  <si>
    <t>Strachan C</t>
  </si>
  <si>
    <t>Community understanding of the concept of pre-referral treatment and how this impacts on referral related decision making following the provision of rectal artesunate: a qualitative study in western Uganda</t>
  </si>
  <si>
    <t>Strohmeier H</t>
  </si>
  <si>
    <t>Factors associated with common mental health problems of humanitarian workers in South Sudan</t>
  </si>
  <si>
    <t>Subedi S</t>
  </si>
  <si>
    <t>The Health Sector Response to the 2015 Earthquake in Nepal</t>
  </si>
  <si>
    <t>Sultan M</t>
  </si>
  <si>
    <t xml:space="preserve">Epidemiology of ambulance utilized patients in Addis Ababa, Ethiopia </t>
  </si>
  <si>
    <t>The burden on emergency centres to provide care for critically ill patients in Addis Ababa, Ethiopia</t>
  </si>
  <si>
    <t>Summers A</t>
  </si>
  <si>
    <t xml:space="preserve">Suboptimal infant and young child feeding practices among internally displaced persons during conflict in eastern Ukraine
</t>
  </si>
  <si>
    <t>Public Health Nutr</t>
  </si>
  <si>
    <t>Sun M</t>
  </si>
  <si>
    <t>The public health emergency management system in China: trends from 2002 to 2012</t>
  </si>
  <si>
    <t>Suneja A</t>
  </si>
  <si>
    <t>Burden and Management of Noncommunicable Diseases After Earthquakes and Tsunamis</t>
  </si>
  <si>
    <t>Health Security</t>
  </si>
  <si>
    <t>Sureshkumar V</t>
  </si>
  <si>
    <t>Thromboelastographic analysis of hemostatic abnormalities in dengue patients admitted in a multidisciplinary intensive care unit</t>
  </si>
  <si>
    <t>Suriyawongpaisal P</t>
  </si>
  <si>
    <t xml:space="preserve">Closing the Equity Gap of Access to Emergency Departments of Private Hospitals in Thailand </t>
  </si>
  <si>
    <t>Emerg Med Int</t>
  </si>
  <si>
    <t>Suwarto S</t>
  </si>
  <si>
    <t>Laboratory parameters for predicting Salmonella bacteraemia: a prospective cohort study</t>
  </si>
  <si>
    <t>Tanaka H</t>
  </si>
  <si>
    <t>Modifiable Factors Associated With Survival After Out-of-Hospital Cardiac Arrest in the Pan-Asian Resuscitation Outcomes Study</t>
  </si>
  <si>
    <t>Tang Y</t>
  </si>
  <si>
    <t>Scoring systems used to predict mortality in patients with acute upper gastrointestinal bleeding in the ED</t>
  </si>
  <si>
    <t>Tansey C</t>
  </si>
  <si>
    <t>Earthquakes to Floods: A Scoping Review of Health-related Disaster Research in Low- and Middle-Income Countries</t>
  </si>
  <si>
    <t>Taravatmanesh L</t>
  </si>
  <si>
    <t>Epidemiology of road traffic accidents in Rafsanjan city, Iran</t>
  </si>
  <si>
    <t>Electron Physician</t>
  </si>
  <si>
    <t>Tassicker B</t>
  </si>
  <si>
    <t>Emergency care in Kiribati: A combined medical and nursing model for development</t>
  </si>
  <si>
    <t>Temprasertrudee S</t>
  </si>
  <si>
    <t>A Multicenter Study of Clinical Presentations and Predictive Factors for Severe Manifestation of Dengue in Adults</t>
  </si>
  <si>
    <t>Jpn J Infect Dis</t>
  </si>
  <si>
    <t>Teshome S</t>
  </si>
  <si>
    <t>Feasibility and costs of a targeted cholera vaccination campaign in Ethiopia</t>
  </si>
  <si>
    <t>Hum Vaccin Immunother</t>
  </si>
  <si>
    <t>Tharmarajah M</t>
  </si>
  <si>
    <t>Reducing Mortality in Near-Hanging Patients with a Novel Early Management Protocol</t>
  </si>
  <si>
    <t>Thomas L</t>
  </si>
  <si>
    <t>Use of verbal autopsy and social autopsy in humanitarian crises</t>
  </si>
  <si>
    <t>Tigabu B</t>
  </si>
  <si>
    <t>Fluid volume, fluid balance and patient outcome in severe sepsis and septic shock: A systematic review</t>
  </si>
  <si>
    <t>Timonin S</t>
  </si>
  <si>
    <t>Reducing geographic inequalities in access times for acute treatment of myocardial infarction in a large country: the example of Russia</t>
  </si>
  <si>
    <t>Int J Epidemiol</t>
  </si>
  <si>
    <t>Tiruneh G</t>
  </si>
  <si>
    <t>The effect of implementation strenth of basic emergency obstetric and newborn care (BEmONC) on facility deliveries and the met need for BEmONC at the primary health care level in Ethiopia</t>
  </si>
  <si>
    <t>Toppenberg-Pejcic D</t>
  </si>
  <si>
    <t>Emergency Risk Communication: Lessons Learned from a Rapid Review of Recent Gray Literature on Ebola, Zika, and Yellow Fever</t>
  </si>
  <si>
    <t>Touray S</t>
  </si>
  <si>
    <t>Incidence and Outcomes after Out-of-Hospital Medical Emergencies in Gambia: A Case for the Integration of Prehospital Care and Emergency Medical Services in Primary Health Care</t>
  </si>
  <si>
    <t>Umphrey L</t>
  </si>
  <si>
    <t>When helping babies breath is not enough: designing a novel, mid-level neonatal resuscitation algorithm for Medicins Sans Frontieres field teams working in low-resource hospital settings</t>
  </si>
  <si>
    <t>Neonatology</t>
  </si>
  <si>
    <t>Vaca S</t>
  </si>
  <si>
    <t>Temporal Delays Along the Neurosurgical Care Continuum for Traumatic Brain Injury Patients at a Tertiary Care Hospital in Kampala, Uganda</t>
  </si>
  <si>
    <t>Neurosurgery</t>
  </si>
  <si>
    <t>Van Hoving D</t>
  </si>
  <si>
    <t>The burden of intentional self-poisoning on a district-level public Hospital in Cape Town, South Africa</t>
  </si>
  <si>
    <t>VanLeeuween C</t>
  </si>
  <si>
    <t>Improving menstrual hygiene management in emergency contexts: literature review of current perspectives</t>
  </si>
  <si>
    <t>Int J Womens Health</t>
  </si>
  <si>
    <t>Vardanyan H</t>
  </si>
  <si>
    <t>Skills and Core Competencies of Pharmacists in Humanitarian Assistance</t>
  </si>
  <si>
    <t>Vecino-Ortiz A</t>
  </si>
  <si>
    <t>Effective interventions for unintentional injuries: a systematic review and mortality impact assessment among the poorest billion</t>
  </si>
  <si>
    <t>Veetil K</t>
  </si>
  <si>
    <t>A multicenter observational cohort study of 24 h and 30 day in-hospital mortality of pediatric and adult trauma patients - An Indian urban tertiary care perspective</t>
  </si>
  <si>
    <t>J Pediatr Surg</t>
  </si>
  <si>
    <t>Veronese J</t>
  </si>
  <si>
    <t>Cardiopulmonary resuscitation by Emergency Medical Services in South Africa: Barriers to achieving high quality performance</t>
  </si>
  <si>
    <t>Vincent-Lambert C</t>
  </si>
  <si>
    <t>Views of emergency care providers about factors that extend on-scene time intervals</t>
  </si>
  <si>
    <t>Challenges relating to the inter-facility transport of high acuity paediatric cases</t>
  </si>
  <si>
    <t>Vinograd A</t>
  </si>
  <si>
    <t>Evaluation of Noncommercial Ultrasound Gels for Use in Resource-Limited Settings</t>
  </si>
  <si>
    <t>Wanjeri J</t>
  </si>
  <si>
    <t>Risk fators for burn injuries and fire safety awareness among patients hospitalized ata public hospital in Nairobi, Kenya: A case control study</t>
  </si>
  <si>
    <t>Weeber H</t>
  </si>
  <si>
    <t>Estimated injury-associated blood loss versus availability of emergency blood products at a district-level public hospital in Cape Town, South Africa</t>
  </si>
  <si>
    <t>Weinlich M</t>
  </si>
  <si>
    <t>Significant acceleration of emergency response using smartphone geolocation data and a worldwide emergency call support system</t>
  </si>
  <si>
    <t>Wells M</t>
  </si>
  <si>
    <t>Paediatric weight estimation practics of advanced life support providers in Johannesburg, South Africa</t>
  </si>
  <si>
    <t>Whalen M</t>
  </si>
  <si>
    <t>Implementing Emergency department-based HIV testing in a low-resource setting: The value of a structured feasibility assessment tool</t>
  </si>
  <si>
    <t>South Afr J HIV Med</t>
  </si>
  <si>
    <t>Williams P</t>
  </si>
  <si>
    <t>Guidelines for the management of paediatric cholera infection: a systematic review of the evidence</t>
  </si>
  <si>
    <t>Wilson P</t>
  </si>
  <si>
    <t>Respiratory Pathogens in Children 1 Month to 5 Years of Age Presenting with Undifferentiated Acute Respiratory Distress in 2 District-Level Hospitals in Ghana</t>
  </si>
  <si>
    <t>J Pediatric Infect Dis Soc</t>
  </si>
  <si>
    <t>Wilson T</t>
  </si>
  <si>
    <t>Elevated blood pressure and illness beliefs: a cross-sectional study of emergency department patients in Jamaica</t>
  </si>
  <si>
    <t>Won A</t>
  </si>
  <si>
    <t xml:space="preserve">Bubble CPAP devices for infants and children in resource-limited settings: review of the literature </t>
  </si>
  <si>
    <t>Wood K</t>
  </si>
  <si>
    <t>Naval Medicine’s Involvement in Global Health: The Participation of Women’s Healthcare Providers in Continuing Promise 2017</t>
  </si>
  <si>
    <t>Wu N</t>
  </si>
  <si>
    <t>Developing Trauma Audit Filters for Regional Referral Hospitals in Cameroon: Mixed-Methods Approach</t>
  </si>
  <si>
    <t>Wynveen L</t>
  </si>
  <si>
    <t>A qualitative study exploring nurses' attitudes, confidence, and perceived barriers to implementing a traumatic brain injury nursing chart in Uganda</t>
  </si>
  <si>
    <t>Yadav R</t>
  </si>
  <si>
    <t>Post-Flood Rapid Needs Assessment in Srinagar City, Jammu and Kashmir State, India, September, 2014</t>
  </si>
  <si>
    <t>Yanamandra U</t>
  </si>
  <si>
    <t>Bedside ultrasonography as an alternatinve to computed tomography scan for the management of optic nerve sheath diameter</t>
  </si>
  <si>
    <t>Ye Y</t>
  </si>
  <si>
    <t>Management of Amanita phalloides poisoning: A literature review and update</t>
  </si>
  <si>
    <t>Yock-Corrales A</t>
  </si>
  <si>
    <t>Presentation of Acute Childhood Stroke in a Tertiary Pediatric Emergency Department</t>
  </si>
  <si>
    <t>Yore M</t>
  </si>
  <si>
    <t>Characteristics and outcomes of pediatric patients presenting at Cambodian referral hospitals without appointments: an observational study</t>
  </si>
  <si>
    <t>Yousif D</t>
  </si>
  <si>
    <t>Acute Kidney Injury in Sub-Sahara Africa: A Single-Center Experience from Khartoum, Sudan</t>
  </si>
  <si>
    <t>Blood Purif</t>
  </si>
  <si>
    <t>Yu W</t>
  </si>
  <si>
    <t>Research of an emergency medical system for mass casualty incidents in Shanghai, China: a system dynamics model</t>
  </si>
  <si>
    <t>Patient Pref Adherence</t>
  </si>
  <si>
    <t>Yusvirazi L</t>
  </si>
  <si>
    <t>State of emergency medicine in Indonesia</t>
  </si>
  <si>
    <t>Emerg Med Australasia</t>
  </si>
  <si>
    <t>Zafara S</t>
  </si>
  <si>
    <t>Road traffic injuries: Cross-sectional cluster randomized countrywide population data from 4 low-income countries</t>
  </si>
  <si>
    <t>Int J Surg</t>
  </si>
  <si>
    <t>Zahra A</t>
  </si>
  <si>
    <t>Workplace violence against nurses in Indonesian emergency departments</t>
  </si>
  <si>
    <t>Enferm Clin</t>
  </si>
  <si>
    <t>Zaman S</t>
  </si>
  <si>
    <t>High doses of Antisecretory Factor stop diarrhea fast without recurrence for six weeks post treatment</t>
  </si>
  <si>
    <t>Zarei M</t>
  </si>
  <si>
    <t>Infectious pathogens meet point-of-care diagnostics</t>
  </si>
  <si>
    <t>Biosens Bioelectron</t>
  </si>
  <si>
    <t>Zargaran E</t>
  </si>
  <si>
    <t>Association Between Real-time Electronic Injury Surveillance Applications and Clinical Documentation and Data Acquisition in a South African Trauma Center</t>
  </si>
  <si>
    <t>JAMA Surg</t>
  </si>
  <si>
    <t>Zewdie A</t>
  </si>
  <si>
    <t>Prospective assessment of patients with stroke in Tikur Anbessa Specialised Hospital, Addis Ababa, Ethiopia</t>
  </si>
  <si>
    <t>Zhang Y</t>
  </si>
  <si>
    <t>Disaster Nursing Development in China and Other Countries: A Bibliometric Study</t>
  </si>
  <si>
    <t>J Nurs Scholarsh</t>
  </si>
  <si>
    <t>Zheng W</t>
  </si>
  <si>
    <t>Evaluation and management of patients with acute chest pain in China (EMPACT): protocol for a prospective, multicentre registry study</t>
  </si>
  <si>
    <t>DRC: The World's First Ebola Outbreak Inside a Conflict</t>
  </si>
  <si>
    <t>Oxfam Briefing</t>
  </si>
  <si>
    <t>Strengthening the Ebola Response in Beni, DRC by Putting Communities at the Centre</t>
  </si>
  <si>
    <t>Oxfam Briefing-Update</t>
  </si>
  <si>
    <t>Crucial Course Corrections for the Ebola Response in Beni, DRC</t>
  </si>
  <si>
    <t>Original Research or Review (OR, RE)</t>
    <phoneticPr fontId="0"/>
  </si>
  <si>
    <t>1. Clarity  (Editor)</t>
  </si>
  <si>
    <t>2. Design/stats or breadth/depth (Editor)</t>
  </si>
  <si>
    <t>3. Ethics or Bias (Editor)</t>
  </si>
  <si>
    <t>4. Importance/generalizable (Editor)</t>
  </si>
  <si>
    <t>5. Impact/ practice changing  (Editor)</t>
  </si>
  <si>
    <t>Total</t>
  </si>
  <si>
    <t xml:space="preserve"> </t>
  </si>
  <si>
    <t xml:space="preserve">OR </t>
  </si>
  <si>
    <t xml:space="preserve">ECRLS </t>
  </si>
  <si>
    <t xml:space="preserve">DHR </t>
  </si>
  <si>
    <r>
      <rPr>
        <b/>
        <sz val="11"/>
        <rFont val="Calibri"/>
        <family val="2"/>
      </rPr>
      <t xml:space="preserve">DATA SUPPLEMENT S5. </t>
    </r>
    <r>
      <rPr>
        <sz val="11"/>
        <rFont val="Calibri"/>
        <family val="2"/>
      </rPr>
      <t>Complete database of all 517 identified global EM articles for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</si>
</sst>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name val="Verdana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1"/>
      <color rgb="FF575757"/>
      <name val="Times New Roman"/>
      <family val="1"/>
    </font>
    <font>
      <sz val="11"/>
      <color rgb="FF181A18"/>
      <name val="Times New Roman"/>
      <family val="1"/>
    </font>
    <font>
      <u/>
      <sz val="10"/>
      <color theme="10"/>
      <name val="Verdana"/>
      <family val="2"/>
    </font>
    <font>
      <sz val="11"/>
      <color rgb="FF020202"/>
      <name val="Times New Roman"/>
      <family val="1"/>
    </font>
    <font>
      <sz val="11"/>
      <color rgb="FF545454"/>
      <name val="Times New Roman"/>
      <family val="1"/>
    </font>
    <font>
      <sz val="10"/>
      <name val="Verdana"/>
      <family val="2"/>
    </font>
    <font>
      <sz val="11"/>
      <name val="Calibri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969696"/>
        <bgColor rgb="FF969696"/>
      </patternFill>
    </fill>
    <fill>
      <patternFill patternType="solid">
        <fgColor indexed="9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1" fontId="3" fillId="0" borderId="0" xfId="0" applyNumberFormat="1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1" fillId="4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49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49" fontId="4" fillId="8" borderId="0" xfId="0" applyNumberFormat="1" applyFont="1" applyFill="1" applyAlignment="1">
      <alignment horizontal="left" vertical="top"/>
    </xf>
    <xf numFmtId="49" fontId="4" fillId="8" borderId="0" xfId="0" applyNumberFormat="1" applyFont="1" applyFill="1" applyAlignment="1">
      <alignment horizontal="left" vertical="top" wrapText="1"/>
    </xf>
    <xf numFmtId="0" fontId="1" fillId="11" borderId="0" xfId="0" applyFont="1" applyFill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12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49" fontId="1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9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 wrapText="1"/>
    </xf>
    <xf numFmtId="1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dit/Google%20Drive/GEMLR/2018/2018%20H1+H2%20scores%20recompiled%20by%20in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ing"/>
      <sheetName val="Editors Rescore"/>
      <sheetName val="Duplicates"/>
      <sheetName val="calculations"/>
      <sheetName val="kappa"/>
    </sheetNames>
    <sheetDataSet>
      <sheetData sheetId="0"/>
      <sheetData sheetId="1">
        <row r="2">
          <cell r="F2">
            <v>30270842</v>
          </cell>
          <cell r="G2" t="str">
            <v>KB</v>
          </cell>
          <cell r="H2"/>
          <cell r="I2">
            <v>3</v>
          </cell>
          <cell r="J2">
            <v>1</v>
          </cell>
          <cell r="K2">
            <v>3</v>
          </cell>
          <cell r="L2">
            <v>0</v>
          </cell>
          <cell r="M2">
            <v>7</v>
          </cell>
        </row>
        <row r="3">
          <cell r="F3">
            <v>29495475</v>
          </cell>
          <cell r="G3" t="str">
            <v>BH</v>
          </cell>
          <cell r="H3">
            <v>1</v>
          </cell>
          <cell r="I3">
            <v>0</v>
          </cell>
          <cell r="J3"/>
          <cell r="K3">
            <v>3</v>
          </cell>
          <cell r="L3">
            <v>2</v>
          </cell>
          <cell r="M3">
            <v>6</v>
          </cell>
        </row>
        <row r="4">
          <cell r="F4">
            <v>30224971</v>
          </cell>
          <cell r="G4" t="str">
            <v>SK</v>
          </cell>
          <cell r="H4"/>
          <cell r="I4">
            <v>3</v>
          </cell>
          <cell r="J4">
            <v>2</v>
          </cell>
          <cell r="K4">
            <v>3</v>
          </cell>
          <cell r="L4">
            <v>3</v>
          </cell>
          <cell r="M4">
            <v>11</v>
          </cell>
        </row>
        <row r="5">
          <cell r="F5">
            <v>29649550</v>
          </cell>
          <cell r="G5" t="str">
            <v>AS</v>
          </cell>
          <cell r="H5"/>
          <cell r="I5">
            <v>3</v>
          </cell>
          <cell r="J5">
            <v>4</v>
          </cell>
          <cell r="K5">
            <v>3</v>
          </cell>
          <cell r="L5">
            <v>1</v>
          </cell>
          <cell r="M5">
            <v>11</v>
          </cell>
        </row>
        <row r="6">
          <cell r="F6">
            <v>29678361</v>
          </cell>
          <cell r="G6" t="str">
            <v>PM</v>
          </cell>
          <cell r="H6">
            <v>3</v>
          </cell>
          <cell r="I6">
            <v>1</v>
          </cell>
          <cell r="J6"/>
          <cell r="K6">
            <v>3</v>
          </cell>
          <cell r="L6">
            <v>2</v>
          </cell>
          <cell r="M6">
            <v>9</v>
          </cell>
        </row>
        <row r="7">
          <cell r="F7">
            <v>29555307</v>
          </cell>
          <cell r="G7" t="str">
            <v>PM</v>
          </cell>
          <cell r="H7" t="str">
            <v xml:space="preserve"> </v>
          </cell>
          <cell r="I7">
            <v>4</v>
          </cell>
          <cell r="J7">
            <v>2</v>
          </cell>
          <cell r="K7">
            <v>4</v>
          </cell>
          <cell r="L7">
            <v>2</v>
          </cell>
          <cell r="M7">
            <v>12</v>
          </cell>
        </row>
        <row r="8">
          <cell r="F8">
            <v>29527518</v>
          </cell>
          <cell r="G8" t="str">
            <v>PM</v>
          </cell>
          <cell r="H8">
            <v>5</v>
          </cell>
          <cell r="I8">
            <v>1</v>
          </cell>
          <cell r="J8"/>
          <cell r="K8">
            <v>2</v>
          </cell>
          <cell r="L8">
            <v>1</v>
          </cell>
          <cell r="M8">
            <v>9</v>
          </cell>
        </row>
        <row r="9">
          <cell r="F9">
            <v>29744111</v>
          </cell>
          <cell r="G9" t="str">
            <v>AP</v>
          </cell>
          <cell r="H9"/>
          <cell r="I9">
            <v>4</v>
          </cell>
          <cell r="J9">
            <v>4</v>
          </cell>
          <cell r="K9">
            <v>3</v>
          </cell>
          <cell r="L9">
            <v>3</v>
          </cell>
          <cell r="M9">
            <v>14</v>
          </cell>
        </row>
        <row r="10">
          <cell r="F10">
            <v>29887301</v>
          </cell>
          <cell r="G10" t="str">
            <v>AS</v>
          </cell>
          <cell r="H10"/>
          <cell r="I10">
            <v>2</v>
          </cell>
          <cell r="J10">
            <v>1</v>
          </cell>
          <cell r="K10">
            <v>2</v>
          </cell>
          <cell r="L10">
            <v>0</v>
          </cell>
          <cell r="M10">
            <v>5</v>
          </cell>
        </row>
        <row r="11">
          <cell r="F11">
            <v>29893746</v>
          </cell>
          <cell r="G11" t="str">
            <v>AS</v>
          </cell>
          <cell r="H11">
            <v>5</v>
          </cell>
          <cell r="I11">
            <v>3</v>
          </cell>
          <cell r="J11"/>
          <cell r="K11">
            <v>5</v>
          </cell>
          <cell r="L11">
            <v>3</v>
          </cell>
          <cell r="M11">
            <v>16</v>
          </cell>
        </row>
        <row r="12">
          <cell r="F12">
            <v>30261941</v>
          </cell>
          <cell r="G12" t="str">
            <v>SK</v>
          </cell>
          <cell r="H12"/>
          <cell r="I12">
            <v>3</v>
          </cell>
          <cell r="J12">
            <v>4</v>
          </cell>
          <cell r="K12">
            <v>3</v>
          </cell>
          <cell r="L12">
            <v>3</v>
          </cell>
          <cell r="M12">
            <v>13</v>
          </cell>
        </row>
        <row r="13">
          <cell r="F13">
            <v>29888166</v>
          </cell>
          <cell r="G13" t="str">
            <v>AS</v>
          </cell>
          <cell r="H13">
            <v>5</v>
          </cell>
          <cell r="I13">
            <v>0</v>
          </cell>
          <cell r="J13"/>
          <cell r="K13">
            <v>3</v>
          </cell>
          <cell r="L13">
            <v>1</v>
          </cell>
          <cell r="M13">
            <v>9</v>
          </cell>
        </row>
        <row r="14">
          <cell r="F14">
            <v>29703852</v>
          </cell>
          <cell r="G14" t="str">
            <v>PM</v>
          </cell>
          <cell r="H14" t="str">
            <v xml:space="preserve"> </v>
          </cell>
          <cell r="I14">
            <v>4</v>
          </cell>
          <cell r="J14">
            <v>4</v>
          </cell>
          <cell r="K14">
            <v>5</v>
          </cell>
          <cell r="L14">
            <v>3</v>
          </cell>
          <cell r="M14">
            <v>16</v>
          </cell>
        </row>
        <row r="15">
          <cell r="F15">
            <v>29382795</v>
          </cell>
          <cell r="G15" t="str">
            <v>SK</v>
          </cell>
          <cell r="H15"/>
          <cell r="I15">
            <v>4</v>
          </cell>
          <cell r="J15">
            <v>3</v>
          </cell>
          <cell r="K15">
            <v>3</v>
          </cell>
          <cell r="L15">
            <v>3</v>
          </cell>
          <cell r="M15">
            <v>13</v>
          </cell>
        </row>
        <row r="16">
          <cell r="F16">
            <v>29425194</v>
          </cell>
          <cell r="G16" t="str">
            <v>BH</v>
          </cell>
          <cell r="H16"/>
          <cell r="I16">
            <v>4</v>
          </cell>
          <cell r="J16">
            <v>4</v>
          </cell>
          <cell r="K16">
            <v>5</v>
          </cell>
          <cell r="L16">
            <v>5</v>
          </cell>
          <cell r="M16">
            <v>18</v>
          </cell>
        </row>
        <row r="17">
          <cell r="F17">
            <v>29198373</v>
          </cell>
          <cell r="G17" t="str">
            <v>SK</v>
          </cell>
          <cell r="H17"/>
          <cell r="I17">
            <v>3</v>
          </cell>
          <cell r="J17">
            <v>4</v>
          </cell>
          <cell r="K17">
            <v>4</v>
          </cell>
          <cell r="L17">
            <v>3</v>
          </cell>
          <cell r="M17">
            <v>14</v>
          </cell>
        </row>
        <row r="18">
          <cell r="F18">
            <v>29229352</v>
          </cell>
          <cell r="G18" t="str">
            <v>SK</v>
          </cell>
          <cell r="H18"/>
          <cell r="I18">
            <v>3</v>
          </cell>
          <cell r="J18">
            <v>1</v>
          </cell>
          <cell r="K18">
            <v>2</v>
          </cell>
          <cell r="L18">
            <v>1</v>
          </cell>
          <cell r="M18">
            <v>7</v>
          </cell>
        </row>
        <row r="19">
          <cell r="F19">
            <v>29267063</v>
          </cell>
          <cell r="G19" t="str">
            <v>SK</v>
          </cell>
          <cell r="H19"/>
          <cell r="I19">
            <v>3</v>
          </cell>
          <cell r="J19">
            <v>1</v>
          </cell>
          <cell r="K19">
            <v>3</v>
          </cell>
          <cell r="L19">
            <v>2</v>
          </cell>
          <cell r="M19">
            <v>9</v>
          </cell>
        </row>
        <row r="20">
          <cell r="F20">
            <v>29760862</v>
          </cell>
          <cell r="G20" t="str">
            <v>AP</v>
          </cell>
          <cell r="H20"/>
          <cell r="I20">
            <v>3</v>
          </cell>
          <cell r="J20">
            <v>4</v>
          </cell>
          <cell r="K20">
            <v>3</v>
          </cell>
          <cell r="L20">
            <v>2</v>
          </cell>
          <cell r="M20">
            <v>12</v>
          </cell>
        </row>
        <row r="21">
          <cell r="F21">
            <v>29578899</v>
          </cell>
          <cell r="G21" t="str">
            <v>PM</v>
          </cell>
          <cell r="H21">
            <v>1</v>
          </cell>
          <cell r="I21">
            <v>1</v>
          </cell>
          <cell r="J21"/>
          <cell r="K21">
            <v>2</v>
          </cell>
          <cell r="L21">
            <v>1</v>
          </cell>
          <cell r="M21">
            <v>5</v>
          </cell>
        </row>
        <row r="22">
          <cell r="F22">
            <v>30226134</v>
          </cell>
          <cell r="G22" t="str">
            <v>SK</v>
          </cell>
          <cell r="H22"/>
          <cell r="I22">
            <v>4</v>
          </cell>
          <cell r="J22">
            <v>3</v>
          </cell>
          <cell r="K22">
            <v>5</v>
          </cell>
          <cell r="L22">
            <v>3</v>
          </cell>
          <cell r="M22">
            <v>15</v>
          </cell>
        </row>
        <row r="23">
          <cell r="F23">
            <v>29487948</v>
          </cell>
          <cell r="G23" t="str">
            <v>BH</v>
          </cell>
          <cell r="H23"/>
          <cell r="I23">
            <v>5</v>
          </cell>
          <cell r="J23">
            <v>4</v>
          </cell>
          <cell r="K23">
            <v>2</v>
          </cell>
          <cell r="L23">
            <v>4</v>
          </cell>
          <cell r="M23">
            <v>15</v>
          </cell>
        </row>
        <row r="24">
          <cell r="F24">
            <v>30562340</v>
          </cell>
          <cell r="G24" t="str">
            <v>PM</v>
          </cell>
          <cell r="H24" t="str">
            <v xml:space="preserve"> </v>
          </cell>
          <cell r="I24">
            <v>3</v>
          </cell>
          <cell r="J24">
            <v>4</v>
          </cell>
          <cell r="K24">
            <v>0</v>
          </cell>
          <cell r="L24">
            <v>1</v>
          </cell>
          <cell r="M24">
            <v>8</v>
          </cell>
        </row>
        <row r="25">
          <cell r="F25">
            <v>30264940</v>
          </cell>
          <cell r="G25" t="str">
            <v>AP</v>
          </cell>
          <cell r="H25"/>
          <cell r="I25">
            <v>3</v>
          </cell>
          <cell r="J25">
            <v>4</v>
          </cell>
          <cell r="K25">
            <v>3</v>
          </cell>
          <cell r="L25">
            <v>1</v>
          </cell>
          <cell r="M25">
            <v>11</v>
          </cell>
        </row>
        <row r="26">
          <cell r="F26">
            <v>30588934</v>
          </cell>
          <cell r="G26" t="str">
            <v>BH</v>
          </cell>
          <cell r="H26"/>
          <cell r="I26">
            <v>4</v>
          </cell>
          <cell r="J26">
            <v>4</v>
          </cell>
          <cell r="K26">
            <v>4</v>
          </cell>
          <cell r="L26">
            <v>5</v>
          </cell>
          <cell r="M26">
            <v>17</v>
          </cell>
        </row>
        <row r="27">
          <cell r="F27">
            <v>30456142</v>
          </cell>
          <cell r="G27" t="str">
            <v>AP</v>
          </cell>
          <cell r="H27"/>
          <cell r="I27">
            <v>4</v>
          </cell>
          <cell r="J27">
            <v>4</v>
          </cell>
          <cell r="K27">
            <v>3</v>
          </cell>
          <cell r="L27">
            <v>4</v>
          </cell>
          <cell r="M27">
            <v>15</v>
          </cell>
        </row>
        <row r="28">
          <cell r="F28">
            <v>29297764</v>
          </cell>
          <cell r="G28" t="str">
            <v>NS</v>
          </cell>
          <cell r="H28"/>
          <cell r="I28">
            <v>2</v>
          </cell>
          <cell r="J28">
            <v>2</v>
          </cell>
          <cell r="K28">
            <v>4</v>
          </cell>
          <cell r="L28">
            <v>4</v>
          </cell>
          <cell r="M28">
            <v>12</v>
          </cell>
        </row>
        <row r="29">
          <cell r="F29">
            <v>29905785</v>
          </cell>
          <cell r="G29" t="str">
            <v>AS</v>
          </cell>
          <cell r="H29">
            <v>5</v>
          </cell>
          <cell r="I29">
            <v>2</v>
          </cell>
          <cell r="J29"/>
          <cell r="K29">
            <v>2</v>
          </cell>
          <cell r="L29">
            <v>1</v>
          </cell>
          <cell r="M29">
            <v>10</v>
          </cell>
        </row>
        <row r="30">
          <cell r="F30">
            <v>29553427</v>
          </cell>
          <cell r="G30" t="str">
            <v>SK</v>
          </cell>
          <cell r="H30"/>
          <cell r="I30">
            <v>3</v>
          </cell>
          <cell r="J30">
            <v>2</v>
          </cell>
          <cell r="K30">
            <v>3</v>
          </cell>
          <cell r="L30">
            <v>2</v>
          </cell>
          <cell r="M30">
            <v>10</v>
          </cell>
        </row>
        <row r="31">
          <cell r="F31">
            <v>29664874</v>
          </cell>
          <cell r="G31" t="str">
            <v>AS</v>
          </cell>
          <cell r="H31"/>
          <cell r="I31">
            <v>4</v>
          </cell>
          <cell r="J31">
            <v>4</v>
          </cell>
          <cell r="K31">
            <v>5</v>
          </cell>
          <cell r="L31">
            <v>3</v>
          </cell>
          <cell r="M31">
            <v>16</v>
          </cell>
        </row>
        <row r="32">
          <cell r="F32">
            <v>29690533</v>
          </cell>
          <cell r="G32" t="str">
            <v>PM</v>
          </cell>
          <cell r="H32">
            <v>4</v>
          </cell>
          <cell r="I32">
            <v>0</v>
          </cell>
          <cell r="J32"/>
          <cell r="K32">
            <v>4</v>
          </cell>
          <cell r="L32">
            <v>2</v>
          </cell>
          <cell r="M32">
            <v>10</v>
          </cell>
        </row>
        <row r="33">
          <cell r="F33">
            <v>29698349</v>
          </cell>
          <cell r="G33" t="str">
            <v>PM</v>
          </cell>
          <cell r="H33" t="str">
            <v xml:space="preserve"> </v>
          </cell>
          <cell r="I33">
            <v>4</v>
          </cell>
          <cell r="J33">
            <v>4</v>
          </cell>
          <cell r="K33">
            <v>3</v>
          </cell>
          <cell r="L33">
            <v>3</v>
          </cell>
          <cell r="M33">
            <v>14</v>
          </cell>
        </row>
        <row r="34">
          <cell r="F34">
            <v>29535999</v>
          </cell>
          <cell r="G34" t="str">
            <v>PM</v>
          </cell>
          <cell r="H34">
            <v>5</v>
          </cell>
          <cell r="I34">
            <v>4</v>
          </cell>
          <cell r="J34"/>
          <cell r="K34">
            <v>3</v>
          </cell>
          <cell r="L34">
            <v>3</v>
          </cell>
          <cell r="M34">
            <v>15</v>
          </cell>
        </row>
        <row r="35">
          <cell r="F35">
            <v>28699848</v>
          </cell>
          <cell r="G35" t="str">
            <v>SK</v>
          </cell>
          <cell r="H35"/>
          <cell r="I35">
            <v>3</v>
          </cell>
          <cell r="J35">
            <v>1</v>
          </cell>
          <cell r="K35">
            <v>3</v>
          </cell>
          <cell r="L35">
            <v>3</v>
          </cell>
          <cell r="M35">
            <v>10</v>
          </cell>
        </row>
        <row r="36">
          <cell r="F36">
            <v>29721638</v>
          </cell>
          <cell r="G36" t="str">
            <v>AP</v>
          </cell>
          <cell r="H36"/>
          <cell r="I36">
            <v>3</v>
          </cell>
          <cell r="J36">
            <v>4</v>
          </cell>
          <cell r="K36">
            <v>2</v>
          </cell>
          <cell r="L36">
            <v>2</v>
          </cell>
          <cell r="M36">
            <v>11</v>
          </cell>
        </row>
        <row r="37">
          <cell r="F37">
            <v>30569665</v>
          </cell>
          <cell r="G37" t="str">
            <v>SK</v>
          </cell>
          <cell r="H37"/>
          <cell r="I37">
            <v>2</v>
          </cell>
          <cell r="J37">
            <v>4</v>
          </cell>
          <cell r="K37">
            <v>3</v>
          </cell>
          <cell r="L37">
            <v>3</v>
          </cell>
          <cell r="M37">
            <v>12</v>
          </cell>
        </row>
        <row r="38">
          <cell r="F38">
            <v>30047341</v>
          </cell>
          <cell r="G38" t="str">
            <v>AP</v>
          </cell>
          <cell r="H38">
            <v>4</v>
          </cell>
          <cell r="I38">
            <v>1</v>
          </cell>
          <cell r="J38"/>
          <cell r="K38">
            <v>3</v>
          </cell>
          <cell r="L38">
            <v>3</v>
          </cell>
          <cell r="M38">
            <v>11</v>
          </cell>
        </row>
        <row r="39">
          <cell r="F39">
            <v>29709007</v>
          </cell>
          <cell r="G39" t="str">
            <v>PM</v>
          </cell>
          <cell r="H39" t="str">
            <v xml:space="preserve"> </v>
          </cell>
          <cell r="I39">
            <v>4</v>
          </cell>
          <cell r="J39">
            <v>4</v>
          </cell>
          <cell r="K39">
            <v>3</v>
          </cell>
          <cell r="L39">
            <v>3</v>
          </cell>
          <cell r="M39">
            <v>14</v>
          </cell>
        </row>
        <row r="40">
          <cell r="F40">
            <v>29937011</v>
          </cell>
          <cell r="G40" t="str">
            <v>AS</v>
          </cell>
          <cell r="H40"/>
          <cell r="I40">
            <v>4</v>
          </cell>
          <cell r="J40">
            <v>1</v>
          </cell>
          <cell r="K40">
            <v>5</v>
          </cell>
          <cell r="L40">
            <v>2</v>
          </cell>
          <cell r="M40">
            <v>12</v>
          </cell>
        </row>
        <row r="41">
          <cell r="F41">
            <v>29480409</v>
          </cell>
          <cell r="G41" t="str">
            <v>BH</v>
          </cell>
          <cell r="H41">
            <v>3</v>
          </cell>
          <cell r="I41">
            <v>1</v>
          </cell>
          <cell r="J41"/>
          <cell r="K41">
            <v>0</v>
          </cell>
          <cell r="L41">
            <v>1</v>
          </cell>
          <cell r="M41">
            <v>5</v>
          </cell>
        </row>
        <row r="42">
          <cell r="F42">
            <v>29869797</v>
          </cell>
          <cell r="G42" t="str">
            <v>AP</v>
          </cell>
          <cell r="H42">
            <v>5</v>
          </cell>
          <cell r="I42">
            <v>5</v>
          </cell>
          <cell r="J42"/>
          <cell r="K42">
            <v>3</v>
          </cell>
          <cell r="L42">
            <v>1</v>
          </cell>
          <cell r="M42">
            <v>14</v>
          </cell>
        </row>
        <row r="43">
          <cell r="F43">
            <v>29441344</v>
          </cell>
          <cell r="G43" t="str">
            <v>NS</v>
          </cell>
          <cell r="H43"/>
          <cell r="I43">
            <v>4</v>
          </cell>
          <cell r="J43">
            <v>3</v>
          </cell>
          <cell r="K43">
            <v>3</v>
          </cell>
          <cell r="L43">
            <v>3</v>
          </cell>
          <cell r="M43">
            <v>13</v>
          </cell>
        </row>
        <row r="44">
          <cell r="F44">
            <v>30595410</v>
          </cell>
          <cell r="G44" t="str">
            <v>SK</v>
          </cell>
          <cell r="H44"/>
          <cell r="I44">
            <v>3</v>
          </cell>
          <cell r="J44">
            <v>4</v>
          </cell>
          <cell r="K44">
            <v>3</v>
          </cell>
          <cell r="L44">
            <v>2</v>
          </cell>
          <cell r="M44">
            <v>12</v>
          </cell>
        </row>
        <row r="45">
          <cell r="F45">
            <v>30245912</v>
          </cell>
          <cell r="G45" t="str">
            <v>SK</v>
          </cell>
          <cell r="H45">
            <v>4</v>
          </cell>
          <cell r="I45">
            <v>0</v>
          </cell>
          <cell r="J45"/>
          <cell r="K45">
            <v>4</v>
          </cell>
          <cell r="L45">
            <v>2</v>
          </cell>
          <cell r="M45">
            <v>10</v>
          </cell>
        </row>
        <row r="46">
          <cell r="F46">
            <v>29502522</v>
          </cell>
          <cell r="G46" t="str">
            <v>BH</v>
          </cell>
          <cell r="H46"/>
          <cell r="I46">
            <v>2</v>
          </cell>
          <cell r="J46">
            <v>4</v>
          </cell>
          <cell r="K46">
            <v>3</v>
          </cell>
          <cell r="L46">
            <v>5</v>
          </cell>
          <cell r="M46">
            <v>14</v>
          </cell>
        </row>
        <row r="47">
          <cell r="F47">
            <v>29277063</v>
          </cell>
          <cell r="G47" t="str">
            <v>SK</v>
          </cell>
          <cell r="H47"/>
          <cell r="I47">
            <v>3</v>
          </cell>
          <cell r="J47">
            <v>3</v>
          </cell>
          <cell r="K47">
            <v>3</v>
          </cell>
          <cell r="L47">
            <v>2</v>
          </cell>
          <cell r="M47">
            <v>11</v>
          </cell>
        </row>
        <row r="48">
          <cell r="F48">
            <v>29648477</v>
          </cell>
          <cell r="G48" t="str">
            <v>AS</v>
          </cell>
          <cell r="H48"/>
          <cell r="I48">
            <v>3</v>
          </cell>
          <cell r="J48">
            <v>1</v>
          </cell>
          <cell r="K48">
            <v>3</v>
          </cell>
          <cell r="L48">
            <v>1</v>
          </cell>
          <cell r="M48">
            <v>8</v>
          </cell>
        </row>
        <row r="49">
          <cell r="F49">
            <v>30405474</v>
          </cell>
          <cell r="G49" t="str">
            <v>AS</v>
          </cell>
          <cell r="H49">
            <v>5</v>
          </cell>
          <cell r="I49">
            <v>3</v>
          </cell>
          <cell r="J49"/>
          <cell r="K49">
            <v>2</v>
          </cell>
          <cell r="L49">
            <v>1</v>
          </cell>
          <cell r="M49">
            <v>11</v>
          </cell>
        </row>
        <row r="50">
          <cell r="F50">
            <v>30254743</v>
          </cell>
          <cell r="G50" t="str">
            <v>SK</v>
          </cell>
          <cell r="H50"/>
          <cell r="I50">
            <v>4</v>
          </cell>
          <cell r="J50">
            <v>4</v>
          </cell>
          <cell r="K50">
            <v>4</v>
          </cell>
          <cell r="L50">
            <v>3</v>
          </cell>
          <cell r="M50">
            <v>15</v>
          </cell>
        </row>
        <row r="51">
          <cell r="F51">
            <v>29372177</v>
          </cell>
          <cell r="G51" t="str">
            <v>SK</v>
          </cell>
          <cell r="I51">
            <v>3</v>
          </cell>
          <cell r="J51">
            <v>4</v>
          </cell>
          <cell r="K51">
            <v>2</v>
          </cell>
          <cell r="L51">
            <v>2</v>
          </cell>
          <cell r="M51">
            <v>11</v>
          </cell>
        </row>
        <row r="52">
          <cell r="F52">
            <v>30245595</v>
          </cell>
          <cell r="G52" t="str">
            <v>SK</v>
          </cell>
          <cell r="I52">
            <v>2</v>
          </cell>
          <cell r="J52">
            <v>2</v>
          </cell>
          <cell r="K52">
            <v>1</v>
          </cell>
          <cell r="L52">
            <v>1</v>
          </cell>
          <cell r="M52">
            <v>6</v>
          </cell>
        </row>
        <row r="53">
          <cell r="F53">
            <v>30237877</v>
          </cell>
          <cell r="G53" t="str">
            <v>SK</v>
          </cell>
          <cell r="H53"/>
          <cell r="I53">
            <v>3</v>
          </cell>
          <cell r="J53">
            <v>4</v>
          </cell>
          <cell r="K53">
            <v>3</v>
          </cell>
          <cell r="L53">
            <v>3</v>
          </cell>
          <cell r="M53">
            <v>13</v>
          </cell>
        </row>
        <row r="54">
          <cell r="F54">
            <v>29889700</v>
          </cell>
          <cell r="G54" t="str">
            <v>AS</v>
          </cell>
          <cell r="H54">
            <v>5</v>
          </cell>
          <cell r="I54">
            <v>1</v>
          </cell>
          <cell r="J54"/>
          <cell r="K54">
            <v>3</v>
          </cell>
          <cell r="L54">
            <v>1</v>
          </cell>
          <cell r="M54">
            <v>10</v>
          </cell>
        </row>
        <row r="55">
          <cell r="F55">
            <v>29763433</v>
          </cell>
          <cell r="G55" t="str">
            <v>AP</v>
          </cell>
          <cell r="H55"/>
          <cell r="I55">
            <v>3</v>
          </cell>
          <cell r="J55">
            <v>4</v>
          </cell>
          <cell r="K55">
            <v>3</v>
          </cell>
          <cell r="L55">
            <v>1</v>
          </cell>
          <cell r="M55">
            <v>11</v>
          </cell>
        </row>
        <row r="56">
          <cell r="F56">
            <v>29020340</v>
          </cell>
          <cell r="G56" t="str">
            <v>SK</v>
          </cell>
          <cell r="H56"/>
          <cell r="I56">
            <v>3</v>
          </cell>
          <cell r="J56">
            <v>2</v>
          </cell>
          <cell r="K56">
            <v>3</v>
          </cell>
          <cell r="L56">
            <v>1</v>
          </cell>
          <cell r="M56">
            <v>9</v>
          </cell>
        </row>
        <row r="57">
          <cell r="F57">
            <v>29628699</v>
          </cell>
          <cell r="G57" t="str">
            <v>AS</v>
          </cell>
          <cell r="H57"/>
          <cell r="I57">
            <v>4</v>
          </cell>
          <cell r="J57">
            <v>4</v>
          </cell>
          <cell r="K57">
            <v>5</v>
          </cell>
          <cell r="L57">
            <v>1</v>
          </cell>
          <cell r="M57">
            <v>14</v>
          </cell>
        </row>
        <row r="58">
          <cell r="F58">
            <v>9553448</v>
          </cell>
          <cell r="G58" t="str">
            <v>SK</v>
          </cell>
          <cell r="H58"/>
          <cell r="I58">
            <v>2</v>
          </cell>
          <cell r="J58">
            <v>2</v>
          </cell>
          <cell r="K58">
            <v>2</v>
          </cell>
          <cell r="L58">
            <v>1</v>
          </cell>
          <cell r="M58">
            <v>7</v>
          </cell>
        </row>
        <row r="59">
          <cell r="F59">
            <v>30356806</v>
          </cell>
          <cell r="G59" t="str">
            <v>AS</v>
          </cell>
          <cell r="H59">
            <v>5</v>
          </cell>
          <cell r="I59">
            <v>3</v>
          </cell>
          <cell r="J59"/>
          <cell r="K59">
            <v>5</v>
          </cell>
          <cell r="L59">
            <v>3</v>
          </cell>
          <cell r="M59">
            <v>16</v>
          </cell>
        </row>
        <row r="60">
          <cell r="F60">
            <v>29483240</v>
          </cell>
          <cell r="G60" t="str">
            <v>BH</v>
          </cell>
          <cell r="H60"/>
          <cell r="I60">
            <v>3</v>
          </cell>
          <cell r="J60">
            <v>4</v>
          </cell>
          <cell r="K60">
            <v>0</v>
          </cell>
          <cell r="L60">
            <v>1</v>
          </cell>
          <cell r="M60">
            <v>8</v>
          </cell>
        </row>
        <row r="61">
          <cell r="F61">
            <v>29795676</v>
          </cell>
          <cell r="G61" t="str">
            <v>AP</v>
          </cell>
          <cell r="H61"/>
          <cell r="I61">
            <v>4</v>
          </cell>
          <cell r="J61">
            <v>3</v>
          </cell>
          <cell r="K61">
            <v>3</v>
          </cell>
          <cell r="L61">
            <v>5</v>
          </cell>
          <cell r="M61">
            <v>15</v>
          </cell>
        </row>
        <row r="62">
          <cell r="F62">
            <v>30484576</v>
          </cell>
          <cell r="G62" t="str">
            <v>KB</v>
          </cell>
          <cell r="H62"/>
          <cell r="I62">
            <v>3</v>
          </cell>
          <cell r="J62">
            <v>0</v>
          </cell>
          <cell r="K62">
            <v>1</v>
          </cell>
          <cell r="L62">
            <v>0</v>
          </cell>
          <cell r="M62">
            <v>4</v>
          </cell>
        </row>
        <row r="63">
          <cell r="F63">
            <v>30344234</v>
          </cell>
          <cell r="G63" t="str">
            <v>AP</v>
          </cell>
          <cell r="H63">
            <v>5</v>
          </cell>
          <cell r="I63">
            <v>1</v>
          </cell>
          <cell r="J63"/>
          <cell r="K63">
            <v>3</v>
          </cell>
          <cell r="L63">
            <v>3</v>
          </cell>
          <cell r="M63">
            <v>12</v>
          </cell>
        </row>
        <row r="64">
          <cell r="F64">
            <v>29584499</v>
          </cell>
          <cell r="G64" t="str">
            <v>PM</v>
          </cell>
          <cell r="H64"/>
          <cell r="I64">
            <v>4</v>
          </cell>
          <cell r="J64">
            <v>3</v>
          </cell>
          <cell r="K64">
            <v>2</v>
          </cell>
          <cell r="L64">
            <v>5</v>
          </cell>
          <cell r="M64">
            <v>14</v>
          </cell>
        </row>
        <row r="65">
          <cell r="F65">
            <v>29419791</v>
          </cell>
          <cell r="G65" t="str">
            <v>BH</v>
          </cell>
          <cell r="H65"/>
          <cell r="I65">
            <v>3</v>
          </cell>
          <cell r="J65">
            <v>4</v>
          </cell>
          <cell r="K65">
            <v>5</v>
          </cell>
          <cell r="L65">
            <v>5</v>
          </cell>
          <cell r="M65">
            <v>17</v>
          </cell>
        </row>
        <row r="66">
          <cell r="F66">
            <v>29310974</v>
          </cell>
          <cell r="G66" t="str">
            <v>SK</v>
          </cell>
          <cell r="H66">
            <v>3</v>
          </cell>
          <cell r="I66">
            <v>0</v>
          </cell>
          <cell r="J66"/>
          <cell r="K66">
            <v>5</v>
          </cell>
          <cell r="L66">
            <v>2</v>
          </cell>
          <cell r="M66">
            <v>10</v>
          </cell>
        </row>
        <row r="67">
          <cell r="F67">
            <v>29628149</v>
          </cell>
          <cell r="G67" t="str">
            <v>AS</v>
          </cell>
          <cell r="H67"/>
          <cell r="I67">
            <v>4</v>
          </cell>
          <cell r="J67">
            <v>0</v>
          </cell>
          <cell r="K67">
            <v>5</v>
          </cell>
          <cell r="L67">
            <v>3</v>
          </cell>
          <cell r="M67">
            <v>12</v>
          </cell>
        </row>
        <row r="68">
          <cell r="F68">
            <v>29415550</v>
          </cell>
          <cell r="G68" t="str">
            <v>BH</v>
          </cell>
          <cell r="H68"/>
          <cell r="I68">
            <v>1</v>
          </cell>
          <cell r="J68">
            <v>4</v>
          </cell>
          <cell r="K68">
            <v>4</v>
          </cell>
          <cell r="L68">
            <v>2</v>
          </cell>
          <cell r="M68">
            <v>11</v>
          </cell>
        </row>
        <row r="69">
          <cell r="F69">
            <v>29696135</v>
          </cell>
          <cell r="G69" t="str">
            <v>PM</v>
          </cell>
          <cell r="H69"/>
          <cell r="I69">
            <v>2</v>
          </cell>
          <cell r="J69">
            <v>3</v>
          </cell>
          <cell r="K69">
            <v>3</v>
          </cell>
          <cell r="L69">
            <v>3</v>
          </cell>
          <cell r="M69">
            <v>11</v>
          </cell>
        </row>
        <row r="70">
          <cell r="F70">
            <v>28440550</v>
          </cell>
          <cell r="G70" t="str">
            <v>SK</v>
          </cell>
          <cell r="H70">
            <v>4</v>
          </cell>
          <cell r="I70">
            <v>0</v>
          </cell>
          <cell r="J70"/>
          <cell r="K70">
            <v>4</v>
          </cell>
          <cell r="L70">
            <v>2</v>
          </cell>
          <cell r="M70">
            <v>10</v>
          </cell>
        </row>
        <row r="71">
          <cell r="F71">
            <v>30257575</v>
          </cell>
          <cell r="G71" t="str">
            <v>SK</v>
          </cell>
          <cell r="H71"/>
          <cell r="I71">
            <v>3</v>
          </cell>
          <cell r="J71">
            <v>4</v>
          </cell>
          <cell r="K71">
            <v>4</v>
          </cell>
          <cell r="L71">
            <v>2</v>
          </cell>
          <cell r="M71">
            <v>13</v>
          </cell>
        </row>
        <row r="72">
          <cell r="F72">
            <v>29643731</v>
          </cell>
          <cell r="G72" t="str">
            <v>AS</v>
          </cell>
          <cell r="H72"/>
          <cell r="I72">
            <v>4</v>
          </cell>
          <cell r="J72">
            <v>4</v>
          </cell>
          <cell r="K72">
            <v>1</v>
          </cell>
          <cell r="L72">
            <v>1</v>
          </cell>
          <cell r="M72">
            <v>10</v>
          </cell>
        </row>
        <row r="73">
          <cell r="F73">
            <v>29538426</v>
          </cell>
          <cell r="G73" t="str">
            <v>PM</v>
          </cell>
          <cell r="H73"/>
          <cell r="I73">
            <v>1</v>
          </cell>
          <cell r="J73">
            <v>1</v>
          </cell>
          <cell r="K73">
            <v>4</v>
          </cell>
          <cell r="L73">
            <v>2</v>
          </cell>
          <cell r="M73">
            <v>8</v>
          </cell>
        </row>
        <row r="74">
          <cell r="F74">
            <v>29613935</v>
          </cell>
          <cell r="G74" t="str">
            <v>AS</v>
          </cell>
          <cell r="H74"/>
          <cell r="I74">
            <v>3</v>
          </cell>
          <cell r="J74">
            <v>0</v>
          </cell>
          <cell r="K74">
            <v>3</v>
          </cell>
          <cell r="L74">
            <v>1</v>
          </cell>
          <cell r="M74">
            <v>7</v>
          </cell>
        </row>
        <row r="75">
          <cell r="F75">
            <v>29258949</v>
          </cell>
          <cell r="G75" t="str">
            <v>SK</v>
          </cell>
          <cell r="H75"/>
          <cell r="I75">
            <v>3</v>
          </cell>
          <cell r="J75">
            <v>2</v>
          </cell>
          <cell r="K75">
            <v>4</v>
          </cell>
          <cell r="L75">
            <v>3</v>
          </cell>
          <cell r="M75">
            <v>12</v>
          </cell>
        </row>
        <row r="76">
          <cell r="F76">
            <v>29669616</v>
          </cell>
          <cell r="G76" t="str">
            <v>AP</v>
          </cell>
          <cell r="H76"/>
          <cell r="I76">
            <v>5</v>
          </cell>
          <cell r="J76">
            <v>4</v>
          </cell>
          <cell r="K76">
            <v>3</v>
          </cell>
          <cell r="L76">
            <v>2</v>
          </cell>
          <cell r="M76">
            <v>14</v>
          </cell>
        </row>
        <row r="77">
          <cell r="F77">
            <v>29304039</v>
          </cell>
          <cell r="G77" t="str">
            <v>SK</v>
          </cell>
          <cell r="H77"/>
          <cell r="I77">
            <v>3</v>
          </cell>
          <cell r="J77">
            <v>4</v>
          </cell>
          <cell r="K77">
            <v>4</v>
          </cell>
          <cell r="L77">
            <v>3</v>
          </cell>
          <cell r="M77">
            <v>14</v>
          </cell>
        </row>
        <row r="78">
          <cell r="F78">
            <v>30072197</v>
          </cell>
          <cell r="G78" t="str">
            <v>SK</v>
          </cell>
          <cell r="H78"/>
          <cell r="I78">
            <v>4</v>
          </cell>
          <cell r="J78">
            <v>4</v>
          </cell>
          <cell r="K78">
            <v>3</v>
          </cell>
          <cell r="L78">
            <v>1</v>
          </cell>
          <cell r="M78">
            <v>12</v>
          </cell>
        </row>
        <row r="79">
          <cell r="F79">
            <v>30189623</v>
          </cell>
          <cell r="G79" t="str">
            <v>BH</v>
          </cell>
          <cell r="H79"/>
          <cell r="I79">
            <v>1</v>
          </cell>
          <cell r="J79">
            <v>4</v>
          </cell>
          <cell r="K79">
            <v>2</v>
          </cell>
          <cell r="L79">
            <v>0</v>
          </cell>
          <cell r="M79">
            <v>7</v>
          </cell>
        </row>
        <row r="80">
          <cell r="F80">
            <v>29489664</v>
          </cell>
          <cell r="G80" t="str">
            <v>BH</v>
          </cell>
          <cell r="H80"/>
          <cell r="I80">
            <v>4</v>
          </cell>
          <cell r="J80">
            <v>4</v>
          </cell>
          <cell r="K80">
            <v>5</v>
          </cell>
          <cell r="L80">
            <v>4</v>
          </cell>
          <cell r="M80">
            <v>17</v>
          </cell>
        </row>
        <row r="81">
          <cell r="F81">
            <v>29626265</v>
          </cell>
          <cell r="G81" t="str">
            <v>AS</v>
          </cell>
          <cell r="H81"/>
          <cell r="I81">
            <v>3</v>
          </cell>
          <cell r="J81">
            <v>1</v>
          </cell>
          <cell r="K81">
            <v>1</v>
          </cell>
          <cell r="L81">
            <v>2</v>
          </cell>
          <cell r="M81">
            <v>7</v>
          </cell>
        </row>
        <row r="82">
          <cell r="F82">
            <v>30274812</v>
          </cell>
          <cell r="G82" t="str">
            <v>AP</v>
          </cell>
          <cell r="H82"/>
          <cell r="I82">
            <v>4</v>
          </cell>
          <cell r="J82">
            <v>3</v>
          </cell>
          <cell r="K82">
            <v>3</v>
          </cell>
          <cell r="L82">
            <v>1</v>
          </cell>
          <cell r="M82">
            <v>11</v>
          </cell>
        </row>
        <row r="83">
          <cell r="F83">
            <v>29912875</v>
          </cell>
          <cell r="G83" t="str">
            <v>AS</v>
          </cell>
          <cell r="H83"/>
          <cell r="I83">
            <v>4</v>
          </cell>
          <cell r="J83">
            <v>4</v>
          </cell>
          <cell r="K83">
            <v>2</v>
          </cell>
          <cell r="L83">
            <v>2</v>
          </cell>
          <cell r="M83">
            <v>12</v>
          </cell>
        </row>
        <row r="84">
          <cell r="F84">
            <v>30310653</v>
          </cell>
          <cell r="G84" t="str">
            <v>AP</v>
          </cell>
          <cell r="H84">
            <v>5</v>
          </cell>
          <cell r="I84">
            <v>1</v>
          </cell>
          <cell r="J84"/>
          <cell r="K84">
            <v>3</v>
          </cell>
          <cell r="L84">
            <v>1</v>
          </cell>
          <cell r="M84">
            <v>10</v>
          </cell>
        </row>
        <row r="85">
          <cell r="F85">
            <v>29316209</v>
          </cell>
          <cell r="G85" t="str">
            <v>SK</v>
          </cell>
          <cell r="H85"/>
          <cell r="I85">
            <v>3</v>
          </cell>
          <cell r="J85">
            <v>4</v>
          </cell>
          <cell r="K85">
            <v>3</v>
          </cell>
          <cell r="L85">
            <v>3</v>
          </cell>
          <cell r="M85">
            <v>13</v>
          </cell>
        </row>
        <row r="86">
          <cell r="F86">
            <v>28903084</v>
          </cell>
          <cell r="G86" t="str">
            <v>SK</v>
          </cell>
          <cell r="H86"/>
          <cell r="I86">
            <v>4</v>
          </cell>
          <cell r="J86">
            <v>4</v>
          </cell>
          <cell r="K86">
            <v>1</v>
          </cell>
          <cell r="L86">
            <v>0</v>
          </cell>
          <cell r="M86">
            <v>9</v>
          </cell>
        </row>
        <row r="87">
          <cell r="F87">
            <v>29545408</v>
          </cell>
          <cell r="G87" t="str">
            <v>PM</v>
          </cell>
          <cell r="H87"/>
          <cell r="I87">
            <v>3</v>
          </cell>
          <cell r="J87">
            <v>4</v>
          </cell>
          <cell r="K87">
            <v>2</v>
          </cell>
          <cell r="L87">
            <v>2</v>
          </cell>
          <cell r="M87">
            <v>11</v>
          </cell>
        </row>
        <row r="88">
          <cell r="F88">
            <v>29607097</v>
          </cell>
          <cell r="G88" t="str">
            <v>PM</v>
          </cell>
          <cell r="H88">
            <v>4</v>
          </cell>
          <cell r="I88">
            <v>1</v>
          </cell>
          <cell r="J88"/>
          <cell r="K88">
            <v>2</v>
          </cell>
          <cell r="L88">
            <v>3</v>
          </cell>
          <cell r="M88">
            <v>10</v>
          </cell>
        </row>
        <row r="89">
          <cell r="F89">
            <v>30379909</v>
          </cell>
          <cell r="G89" t="str">
            <v>AS</v>
          </cell>
          <cell r="H89"/>
          <cell r="I89">
            <v>3</v>
          </cell>
          <cell r="J89">
            <v>4</v>
          </cell>
          <cell r="K89">
            <v>2</v>
          </cell>
          <cell r="L89">
            <v>2</v>
          </cell>
          <cell r="M89">
            <v>11</v>
          </cell>
        </row>
        <row r="90">
          <cell r="F90">
            <v>29642902</v>
          </cell>
          <cell r="G90" t="str">
            <v>AS</v>
          </cell>
          <cell r="H90"/>
          <cell r="I90">
            <v>3</v>
          </cell>
          <cell r="J90">
            <v>4</v>
          </cell>
          <cell r="K90">
            <v>2</v>
          </cell>
          <cell r="L90">
            <v>1</v>
          </cell>
          <cell r="M90">
            <v>10</v>
          </cell>
        </row>
        <row r="91">
          <cell r="F91">
            <v>28673695</v>
          </cell>
          <cell r="G91" t="str">
            <v>SK</v>
          </cell>
          <cell r="H91"/>
          <cell r="I91">
            <v>4</v>
          </cell>
          <cell r="J91">
            <v>3</v>
          </cell>
          <cell r="K91">
            <v>1</v>
          </cell>
          <cell r="L91">
            <v>0</v>
          </cell>
          <cell r="M91">
            <v>8</v>
          </cell>
        </row>
        <row r="92">
          <cell r="F92">
            <v>29709965</v>
          </cell>
          <cell r="G92" t="str">
            <v>PM</v>
          </cell>
          <cell r="H92"/>
          <cell r="I92">
            <v>4</v>
          </cell>
          <cell r="J92">
            <v>4</v>
          </cell>
          <cell r="K92">
            <v>4</v>
          </cell>
          <cell r="L92">
            <v>3</v>
          </cell>
          <cell r="M92">
            <v>15</v>
          </cell>
        </row>
        <row r="93">
          <cell r="F93">
            <v>30085113</v>
          </cell>
          <cell r="G93" t="str">
            <v>BH</v>
          </cell>
          <cell r="H93"/>
          <cell r="I93">
            <v>3</v>
          </cell>
          <cell r="J93">
            <v>1</v>
          </cell>
          <cell r="K93">
            <v>4</v>
          </cell>
          <cell r="L93">
            <v>2</v>
          </cell>
          <cell r="M93">
            <v>10</v>
          </cell>
        </row>
        <row r="94">
          <cell r="F94">
            <v>29699595</v>
          </cell>
          <cell r="G94" t="str">
            <v>PM</v>
          </cell>
          <cell r="H94"/>
          <cell r="I94">
            <v>3</v>
          </cell>
          <cell r="J94">
            <v>4</v>
          </cell>
          <cell r="K94">
            <v>1</v>
          </cell>
          <cell r="L94">
            <v>1</v>
          </cell>
          <cell r="M94">
            <v>9</v>
          </cell>
        </row>
        <row r="95">
          <cell r="F95">
            <v>29791450</v>
          </cell>
          <cell r="G95" t="str">
            <v>AP</v>
          </cell>
          <cell r="H95"/>
          <cell r="I95">
            <v>3</v>
          </cell>
          <cell r="J95">
            <v>0</v>
          </cell>
          <cell r="K95">
            <v>5</v>
          </cell>
          <cell r="L95">
            <v>4</v>
          </cell>
          <cell r="M95">
            <v>12</v>
          </cell>
        </row>
        <row r="96">
          <cell r="F96">
            <v>29790841</v>
          </cell>
          <cell r="G96" t="str">
            <v>NS</v>
          </cell>
          <cell r="H96">
            <v>5</v>
          </cell>
          <cell r="I96">
            <v>4</v>
          </cell>
          <cell r="J96"/>
          <cell r="K96">
            <v>5</v>
          </cell>
          <cell r="L96">
            <v>4</v>
          </cell>
          <cell r="M96">
            <v>18</v>
          </cell>
        </row>
        <row r="97">
          <cell r="F97">
            <v>30189029</v>
          </cell>
          <cell r="G97" t="str">
            <v>BH</v>
          </cell>
          <cell r="H97"/>
          <cell r="I97">
            <v>4</v>
          </cell>
          <cell r="J97">
            <v>4</v>
          </cell>
          <cell r="K97">
            <v>5</v>
          </cell>
          <cell r="L97">
            <v>1</v>
          </cell>
          <cell r="M97">
            <v>14</v>
          </cell>
        </row>
        <row r="98">
          <cell r="F98">
            <v>30169662</v>
          </cell>
          <cell r="G98" t="str">
            <v>BH</v>
          </cell>
          <cell r="H98"/>
          <cell r="I98">
            <v>2</v>
          </cell>
          <cell r="J98">
            <v>0</v>
          </cell>
          <cell r="K98">
            <v>2</v>
          </cell>
          <cell r="L98">
            <v>1</v>
          </cell>
          <cell r="M98">
            <v>5</v>
          </cell>
        </row>
        <row r="99">
          <cell r="F99">
            <v>30463777</v>
          </cell>
          <cell r="G99" t="str">
            <v>AS</v>
          </cell>
          <cell r="H99"/>
          <cell r="I99">
            <v>3</v>
          </cell>
          <cell r="J99">
            <v>4</v>
          </cell>
          <cell r="K99">
            <v>5</v>
          </cell>
          <cell r="L99">
            <v>4</v>
          </cell>
          <cell r="M99">
            <v>16</v>
          </cell>
        </row>
        <row r="100">
          <cell r="F100">
            <v>29627659</v>
          </cell>
          <cell r="G100" t="str">
            <v>AS</v>
          </cell>
          <cell r="H100">
            <v>5</v>
          </cell>
          <cell r="I100">
            <v>0</v>
          </cell>
          <cell r="J100"/>
          <cell r="K100">
            <v>2</v>
          </cell>
          <cell r="L100">
            <v>1</v>
          </cell>
          <cell r="M100">
            <v>8</v>
          </cell>
        </row>
        <row r="101">
          <cell r="F101">
            <v>29478066</v>
          </cell>
          <cell r="G101" t="str">
            <v>BH</v>
          </cell>
          <cell r="H101"/>
          <cell r="I101">
            <v>4</v>
          </cell>
          <cell r="J101">
            <v>4</v>
          </cell>
          <cell r="K101">
            <v>3</v>
          </cell>
          <cell r="L101">
            <v>5</v>
          </cell>
          <cell r="M101">
            <v>16</v>
          </cell>
        </row>
        <row r="102">
          <cell r="F102">
            <v>29541765</v>
          </cell>
          <cell r="G102" t="str">
            <v>PM</v>
          </cell>
          <cell r="H102"/>
          <cell r="I102">
            <v>4</v>
          </cell>
          <cell r="J102">
            <v>3</v>
          </cell>
          <cell r="K102">
            <v>2</v>
          </cell>
          <cell r="L102">
            <v>1</v>
          </cell>
          <cell r="M102">
            <v>10</v>
          </cell>
        </row>
        <row r="103">
          <cell r="F103">
            <v>29362251</v>
          </cell>
          <cell r="G103" t="str">
            <v>SK</v>
          </cell>
          <cell r="H103"/>
          <cell r="I103">
            <v>2</v>
          </cell>
          <cell r="J103">
            <v>4</v>
          </cell>
          <cell r="K103">
            <v>0</v>
          </cell>
          <cell r="L103">
            <v>0</v>
          </cell>
          <cell r="M103">
            <v>6</v>
          </cell>
        </row>
      </sheetData>
      <sheetData sheetId="2"/>
      <sheetData sheetId="3">
        <row r="1">
          <cell r="B1">
            <v>2</v>
          </cell>
        </row>
        <row r="2">
          <cell r="B2">
            <v>2.0690648003930012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7FCC3-8F46-497D-B6C2-98AC48EAA7D2}">
  <dimension ref="A1:Z51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0.625" defaultRowHeight="15" x14ac:dyDescent="0.25"/>
  <cols>
    <col min="1" max="1" width="21.75" style="23" bestFit="1" customWidth="1"/>
    <col min="2" max="2" width="52.375" style="23" customWidth="1"/>
    <col min="3" max="3" width="12.875" style="23" customWidth="1"/>
    <col min="4" max="4" width="10.125" style="13" customWidth="1"/>
    <col min="5" max="5" width="11.625" style="13" customWidth="1"/>
    <col min="6" max="6" width="11.125" style="13" bestFit="1" customWidth="1"/>
    <col min="7" max="7" width="10.125" style="13" customWidth="1"/>
    <col min="8" max="8" width="10.125" style="20" customWidth="1"/>
    <col min="9" max="9" width="10.125" style="7" customWidth="1"/>
    <col min="10" max="11" width="10.125" style="53" customWidth="1"/>
    <col min="12" max="12" width="10.125" style="16" customWidth="1"/>
    <col min="13" max="13" width="10.125" style="7" customWidth="1"/>
    <col min="14" max="14" width="10.125" style="16" customWidth="1"/>
    <col min="15" max="15" width="10.125" style="7" customWidth="1"/>
    <col min="16" max="16" width="10.125" style="16" customWidth="1"/>
    <col min="17" max="17" width="10.125" style="7" customWidth="1"/>
    <col min="18" max="18" width="10.125" style="16" customWidth="1"/>
    <col min="19" max="19" width="10.125" style="7" customWidth="1"/>
    <col min="20" max="20" width="10.125" style="16" customWidth="1"/>
    <col min="21" max="21" width="10.125" style="7" customWidth="1"/>
    <col min="22" max="22" width="10.125" style="17" customWidth="1"/>
    <col min="23" max="25" width="10.625" style="7" customWidth="1"/>
    <col min="26" max="26" width="10.625" style="18"/>
    <col min="27" max="16384" width="10.625" style="54"/>
  </cols>
  <sheetData>
    <row r="1" spans="1:26" x14ac:dyDescent="0.25">
      <c r="A1" s="74" t="s">
        <v>1333</v>
      </c>
      <c r="B1" s="74"/>
    </row>
    <row r="2" spans="1:26" s="9" customFormat="1" ht="75" x14ac:dyDescent="0.2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4" t="s">
        <v>8</v>
      </c>
      <c r="J2" s="3" t="s">
        <v>9</v>
      </c>
      <c r="K2" s="4" t="s">
        <v>10</v>
      </c>
      <c r="L2" s="5" t="s">
        <v>11</v>
      </c>
      <c r="M2" s="2" t="s">
        <v>12</v>
      </c>
      <c r="N2" s="5" t="s">
        <v>13</v>
      </c>
      <c r="O2" s="2" t="s">
        <v>14</v>
      </c>
      <c r="P2" s="5" t="s">
        <v>15</v>
      </c>
      <c r="Q2" s="2" t="s">
        <v>16</v>
      </c>
      <c r="R2" s="5" t="s">
        <v>17</v>
      </c>
      <c r="S2" s="2" t="s">
        <v>18</v>
      </c>
      <c r="T2" s="5" t="s">
        <v>19</v>
      </c>
      <c r="U2" s="2" t="s">
        <v>20</v>
      </c>
      <c r="V2" s="6" t="s">
        <v>21</v>
      </c>
      <c r="W2" s="7" t="s">
        <v>22</v>
      </c>
      <c r="X2" s="7" t="s">
        <v>23</v>
      </c>
      <c r="Y2" s="7" t="s">
        <v>24</v>
      </c>
      <c r="Z2" s="8" t="s">
        <v>25</v>
      </c>
    </row>
    <row r="3" spans="1:26" s="19" customFormat="1" ht="30" x14ac:dyDescent="0.25">
      <c r="A3" s="10" t="s">
        <v>26</v>
      </c>
      <c r="B3" s="11" t="s">
        <v>27</v>
      </c>
      <c r="C3" s="11" t="s">
        <v>28</v>
      </c>
      <c r="D3" s="12" t="s">
        <v>29</v>
      </c>
      <c r="E3" s="12" t="s">
        <v>30</v>
      </c>
      <c r="F3" s="12">
        <v>30328608</v>
      </c>
      <c r="G3" s="13" t="s">
        <v>31</v>
      </c>
      <c r="H3" s="14" t="s">
        <v>32</v>
      </c>
      <c r="I3" s="13" t="s">
        <v>33</v>
      </c>
      <c r="J3" s="14">
        <v>5</v>
      </c>
      <c r="K3" s="13">
        <v>5</v>
      </c>
      <c r="L3" s="14">
        <v>3</v>
      </c>
      <c r="M3" s="13">
        <v>2</v>
      </c>
      <c r="N3" s="15"/>
      <c r="O3" s="15"/>
      <c r="P3" s="14">
        <v>5</v>
      </c>
      <c r="Q3" s="13">
        <v>5</v>
      </c>
      <c r="R3" s="14">
        <v>4</v>
      </c>
      <c r="S3" s="13">
        <v>5</v>
      </c>
      <c r="T3" s="16">
        <f t="shared" ref="T3:T66" si="0">J3+L3+N3+P3+R3</f>
        <v>17</v>
      </c>
      <c r="U3" s="7">
        <f t="shared" ref="U3:U66" si="1">K3+M3+O3+Q3+S3</f>
        <v>17</v>
      </c>
      <c r="V3" s="17">
        <f t="shared" ref="V3:V66" si="2">AVERAGE(T3:U3)</f>
        <v>17</v>
      </c>
      <c r="W3" s="7">
        <f t="shared" ref="W3:W66" si="3">ABS(T3-U3)</f>
        <v>0</v>
      </c>
      <c r="X3" s="7" t="str">
        <f>IF(W3&gt;([1]calculations!$B$1+[1]calculations!$B$2),"YES","")</f>
        <v/>
      </c>
      <c r="Y3" s="7" t="str">
        <f>IF($X3="YES",VLOOKUP($F3,'[1]Editors Rescore'!$F$2:$M$103,8,FALSE),"")</f>
        <v/>
      </c>
      <c r="Z3" s="18">
        <f t="shared" ref="Z3:Z66" si="4">IF(X3="YES",AVERAGE(T3,U3,Y3),V3)</f>
        <v>17</v>
      </c>
    </row>
    <row r="4" spans="1:26" s="9" customFormat="1" ht="30" x14ac:dyDescent="0.2">
      <c r="A4" s="10" t="s">
        <v>34</v>
      </c>
      <c r="B4" s="10" t="s">
        <v>35</v>
      </c>
      <c r="C4" s="10" t="s">
        <v>36</v>
      </c>
      <c r="D4" s="13" t="s">
        <v>37</v>
      </c>
      <c r="E4" s="13" t="s">
        <v>38</v>
      </c>
      <c r="F4" s="13">
        <v>29433441</v>
      </c>
      <c r="G4" s="13" t="s">
        <v>39</v>
      </c>
      <c r="H4" s="20" t="s">
        <v>40</v>
      </c>
      <c r="I4" s="7" t="s">
        <v>41</v>
      </c>
      <c r="J4" s="21"/>
      <c r="K4" s="21"/>
      <c r="L4" s="20">
        <v>4</v>
      </c>
      <c r="M4" s="7">
        <v>3</v>
      </c>
      <c r="N4" s="20">
        <v>4</v>
      </c>
      <c r="O4" s="7">
        <v>4</v>
      </c>
      <c r="P4" s="20">
        <v>5</v>
      </c>
      <c r="Q4" s="7">
        <v>3</v>
      </c>
      <c r="R4" s="20">
        <v>1</v>
      </c>
      <c r="S4" s="7">
        <v>4</v>
      </c>
      <c r="T4" s="16">
        <f t="shared" si="0"/>
        <v>14</v>
      </c>
      <c r="U4" s="7">
        <f t="shared" si="1"/>
        <v>14</v>
      </c>
      <c r="V4" s="17">
        <f t="shared" si="2"/>
        <v>14</v>
      </c>
      <c r="W4" s="7">
        <f t="shared" si="3"/>
        <v>0</v>
      </c>
      <c r="X4" s="7" t="str">
        <f>IF(W4&gt;([1]calculations!$B$1+[1]calculations!$B$2),"YES","")</f>
        <v/>
      </c>
      <c r="Y4" s="7" t="str">
        <f>IF($X4="YES",VLOOKUP($F4,'[1]Editors Rescore'!$F$2:$M$103,8,FALSE),"")</f>
        <v/>
      </c>
      <c r="Z4" s="18">
        <f t="shared" si="4"/>
        <v>14</v>
      </c>
    </row>
    <row r="5" spans="1:26" s="9" customFormat="1" ht="45" x14ac:dyDescent="0.2">
      <c r="A5" s="22" t="s">
        <v>42</v>
      </c>
      <c r="B5" s="23" t="s">
        <v>43</v>
      </c>
      <c r="C5" s="23" t="s">
        <v>44</v>
      </c>
      <c r="D5" s="7" t="s">
        <v>29</v>
      </c>
      <c r="E5" s="7" t="s">
        <v>30</v>
      </c>
      <c r="F5" s="7">
        <v>29939284</v>
      </c>
      <c r="G5" s="13" t="s">
        <v>45</v>
      </c>
      <c r="H5" s="20" t="s">
        <v>46</v>
      </c>
      <c r="I5" s="7" t="s">
        <v>47</v>
      </c>
      <c r="J5" s="20">
        <v>5</v>
      </c>
      <c r="K5" s="7">
        <v>5</v>
      </c>
      <c r="L5" s="20">
        <v>3</v>
      </c>
      <c r="M5" s="7">
        <v>5</v>
      </c>
      <c r="N5" s="21"/>
      <c r="O5" s="21"/>
      <c r="P5" s="20">
        <v>3</v>
      </c>
      <c r="Q5" s="7">
        <v>3</v>
      </c>
      <c r="R5" s="20">
        <v>2</v>
      </c>
      <c r="S5" s="7">
        <v>3</v>
      </c>
      <c r="T5" s="16">
        <f t="shared" si="0"/>
        <v>13</v>
      </c>
      <c r="U5" s="7">
        <f t="shared" si="1"/>
        <v>16</v>
      </c>
      <c r="V5" s="17">
        <f t="shared" si="2"/>
        <v>14.5</v>
      </c>
      <c r="W5" s="7">
        <f t="shared" si="3"/>
        <v>3</v>
      </c>
      <c r="X5" s="7" t="str">
        <f>IF(W5&gt;([1]calculations!$B$1+[1]calculations!$B$2),"YES","")</f>
        <v/>
      </c>
      <c r="Y5" s="7" t="str">
        <f>IF($X5="YES",VLOOKUP($F5,'[1]Editors Rescore'!$F$2:$M$103,8,FALSE),"")</f>
        <v/>
      </c>
      <c r="Z5" s="18">
        <f t="shared" si="4"/>
        <v>14.5</v>
      </c>
    </row>
    <row r="6" spans="1:26" s="9" customFormat="1" ht="45" x14ac:dyDescent="0.2">
      <c r="A6" s="22" t="s">
        <v>48</v>
      </c>
      <c r="B6" s="23" t="s">
        <v>49</v>
      </c>
      <c r="C6" s="23" t="s">
        <v>50</v>
      </c>
      <c r="D6" s="7" t="s">
        <v>51</v>
      </c>
      <c r="E6" s="7" t="s">
        <v>38</v>
      </c>
      <c r="F6" s="7">
        <v>29779846</v>
      </c>
      <c r="G6" s="13" t="s">
        <v>31</v>
      </c>
      <c r="H6" s="20" t="s">
        <v>52</v>
      </c>
      <c r="I6" s="7" t="s">
        <v>32</v>
      </c>
      <c r="J6" s="21"/>
      <c r="K6" s="21"/>
      <c r="L6" s="20">
        <v>5</v>
      </c>
      <c r="M6" s="7">
        <v>5</v>
      </c>
      <c r="N6" s="16">
        <v>4</v>
      </c>
      <c r="O6" s="7">
        <v>4</v>
      </c>
      <c r="P6" s="20">
        <v>3</v>
      </c>
      <c r="Q6" s="7">
        <v>5</v>
      </c>
      <c r="R6" s="20">
        <v>3</v>
      </c>
      <c r="S6" s="7">
        <v>5</v>
      </c>
      <c r="T6" s="16">
        <f t="shared" si="0"/>
        <v>15</v>
      </c>
      <c r="U6" s="7">
        <f t="shared" si="1"/>
        <v>19</v>
      </c>
      <c r="V6" s="17">
        <f t="shared" si="2"/>
        <v>17</v>
      </c>
      <c r="W6" s="7">
        <f t="shared" si="3"/>
        <v>4</v>
      </c>
      <c r="X6" s="7" t="str">
        <f>IF(W6&gt;([1]calculations!$B$1+[1]calculations!$B$2),"YES","")</f>
        <v/>
      </c>
      <c r="Y6" s="7" t="str">
        <f>IF($X6="YES",VLOOKUP($F6,'[1]Editors Rescore'!$F$2:$M$103,8,FALSE),"")</f>
        <v/>
      </c>
      <c r="Z6" s="18">
        <f t="shared" si="4"/>
        <v>17</v>
      </c>
    </row>
    <row r="7" spans="1:26" s="9" customFormat="1" ht="45" x14ac:dyDescent="0.2">
      <c r="A7" s="10" t="s">
        <v>53</v>
      </c>
      <c r="B7" s="10" t="s">
        <v>54</v>
      </c>
      <c r="C7" s="10" t="s">
        <v>55</v>
      </c>
      <c r="D7" s="13" t="s">
        <v>37</v>
      </c>
      <c r="E7" s="13" t="s">
        <v>38</v>
      </c>
      <c r="F7" s="24">
        <v>30270842</v>
      </c>
      <c r="G7" s="13" t="s">
        <v>56</v>
      </c>
      <c r="H7" s="20" t="s">
        <v>47</v>
      </c>
      <c r="I7" s="7" t="s">
        <v>57</v>
      </c>
      <c r="J7" s="21"/>
      <c r="K7" s="21"/>
      <c r="L7" s="20">
        <v>3</v>
      </c>
      <c r="M7" s="7">
        <v>4</v>
      </c>
      <c r="N7" s="20">
        <v>1</v>
      </c>
      <c r="O7" s="7">
        <v>3</v>
      </c>
      <c r="P7" s="20">
        <v>3</v>
      </c>
      <c r="Q7" s="7">
        <v>5</v>
      </c>
      <c r="R7" s="20">
        <v>2</v>
      </c>
      <c r="S7" s="7">
        <v>3</v>
      </c>
      <c r="T7" s="16">
        <f t="shared" si="0"/>
        <v>9</v>
      </c>
      <c r="U7" s="7">
        <f t="shared" si="1"/>
        <v>15</v>
      </c>
      <c r="V7" s="17">
        <f t="shared" si="2"/>
        <v>12</v>
      </c>
      <c r="W7" s="7">
        <f t="shared" si="3"/>
        <v>6</v>
      </c>
      <c r="X7" s="7" t="str">
        <f>IF(W7&gt;([1]calculations!$B$1+[1]calculations!$B$2),"YES","")</f>
        <v>YES</v>
      </c>
      <c r="Y7" s="7">
        <f>IF($X7="YES",VLOOKUP($F7,'[1]Editors Rescore'!$F$2:$M$103,8,FALSE),"")</f>
        <v>7</v>
      </c>
      <c r="Z7" s="18">
        <f t="shared" si="4"/>
        <v>10.333333333333334</v>
      </c>
    </row>
    <row r="8" spans="1:26" s="9" customFormat="1" ht="45" x14ac:dyDescent="0.2">
      <c r="A8" s="22" t="s">
        <v>58</v>
      </c>
      <c r="B8" s="10" t="s">
        <v>59</v>
      </c>
      <c r="C8" s="10" t="s">
        <v>60</v>
      </c>
      <c r="D8" s="7" t="s">
        <v>37</v>
      </c>
      <c r="E8" s="7" t="s">
        <v>38</v>
      </c>
      <c r="F8" s="7">
        <v>30574261</v>
      </c>
      <c r="G8" s="7" t="s">
        <v>56</v>
      </c>
      <c r="H8" s="20" t="s">
        <v>61</v>
      </c>
      <c r="I8" s="7" t="s">
        <v>57</v>
      </c>
      <c r="J8" s="21"/>
      <c r="K8" s="21"/>
      <c r="L8" s="20">
        <v>4</v>
      </c>
      <c r="M8" s="7">
        <v>4</v>
      </c>
      <c r="N8" s="20">
        <v>4</v>
      </c>
      <c r="O8" s="7">
        <v>4</v>
      </c>
      <c r="P8" s="20">
        <v>5</v>
      </c>
      <c r="Q8" s="7">
        <v>5</v>
      </c>
      <c r="R8" s="20">
        <v>5</v>
      </c>
      <c r="S8" s="7">
        <v>4</v>
      </c>
      <c r="T8" s="16">
        <f t="shared" si="0"/>
        <v>18</v>
      </c>
      <c r="U8" s="7">
        <f t="shared" si="1"/>
        <v>17</v>
      </c>
      <c r="V8" s="17">
        <f t="shared" si="2"/>
        <v>17.5</v>
      </c>
      <c r="W8" s="7">
        <f t="shared" si="3"/>
        <v>1</v>
      </c>
      <c r="X8" s="7" t="str">
        <f>IF(W8&gt;([1]calculations!$B$1+[1]calculations!$B$2),"YES","")</f>
        <v/>
      </c>
      <c r="Y8" s="7" t="str">
        <f>IF($X8="YES",VLOOKUP($F8,'[1]Editors Rescore'!$F$2:$M$103,8,FALSE),"")</f>
        <v/>
      </c>
      <c r="Z8" s="18">
        <f t="shared" si="4"/>
        <v>17.5</v>
      </c>
    </row>
    <row r="9" spans="1:26" s="9" customFormat="1" ht="30" x14ac:dyDescent="0.2">
      <c r="A9" s="22" t="s">
        <v>62</v>
      </c>
      <c r="B9" s="10" t="s">
        <v>63</v>
      </c>
      <c r="C9" s="10" t="s">
        <v>64</v>
      </c>
      <c r="D9" s="7" t="s">
        <v>37</v>
      </c>
      <c r="E9" s="7" t="s">
        <v>30</v>
      </c>
      <c r="F9" s="7">
        <v>30038083</v>
      </c>
      <c r="G9" s="7" t="s">
        <v>31</v>
      </c>
      <c r="H9" s="25" t="s">
        <v>33</v>
      </c>
      <c r="I9" s="7" t="s">
        <v>65</v>
      </c>
      <c r="J9" s="25">
        <v>4</v>
      </c>
      <c r="K9" s="7">
        <v>5</v>
      </c>
      <c r="L9" s="25">
        <v>0</v>
      </c>
      <c r="M9" s="7">
        <v>1</v>
      </c>
      <c r="N9" s="26"/>
      <c r="O9" s="26"/>
      <c r="P9" s="25">
        <v>5</v>
      </c>
      <c r="Q9" s="7">
        <v>3</v>
      </c>
      <c r="R9" s="25">
        <v>0</v>
      </c>
      <c r="S9" s="7">
        <v>1</v>
      </c>
      <c r="T9" s="16">
        <f t="shared" si="0"/>
        <v>9</v>
      </c>
      <c r="U9" s="7">
        <f t="shared" si="1"/>
        <v>10</v>
      </c>
      <c r="V9" s="17">
        <f t="shared" si="2"/>
        <v>9.5</v>
      </c>
      <c r="W9" s="7">
        <f t="shared" si="3"/>
        <v>1</v>
      </c>
      <c r="X9" s="7" t="str">
        <f>IF(W9&gt;([1]calculations!$B$1+[1]calculations!$B$2),"YES","")</f>
        <v/>
      </c>
      <c r="Y9" s="7" t="str">
        <f>IF($X9="YES",VLOOKUP($F9,'[1]Editors Rescore'!$F$2:$M$103,8,FALSE),"")</f>
        <v/>
      </c>
      <c r="Z9" s="18">
        <f t="shared" si="4"/>
        <v>9.5</v>
      </c>
    </row>
    <row r="10" spans="1:26" s="27" customFormat="1" ht="30" x14ac:dyDescent="0.2">
      <c r="A10" s="10" t="s">
        <v>66</v>
      </c>
      <c r="B10" s="10" t="s">
        <v>67</v>
      </c>
      <c r="C10" s="10" t="s">
        <v>68</v>
      </c>
      <c r="D10" s="13" t="s">
        <v>37</v>
      </c>
      <c r="E10" s="13" t="s">
        <v>38</v>
      </c>
      <c r="F10" s="13">
        <v>30381760</v>
      </c>
      <c r="G10" s="13" t="s">
        <v>45</v>
      </c>
      <c r="H10" s="20" t="s">
        <v>69</v>
      </c>
      <c r="I10" s="7" t="s">
        <v>46</v>
      </c>
      <c r="J10" s="21"/>
      <c r="K10" s="21"/>
      <c r="L10" s="20">
        <v>3</v>
      </c>
      <c r="M10" s="7">
        <v>4</v>
      </c>
      <c r="N10" s="20">
        <v>3</v>
      </c>
      <c r="O10" s="7">
        <v>4</v>
      </c>
      <c r="P10" s="20">
        <v>3</v>
      </c>
      <c r="Q10" s="7">
        <v>2</v>
      </c>
      <c r="R10" s="20">
        <v>3</v>
      </c>
      <c r="S10" s="7">
        <v>0</v>
      </c>
      <c r="T10" s="16">
        <f t="shared" si="0"/>
        <v>12</v>
      </c>
      <c r="U10" s="7">
        <f t="shared" si="1"/>
        <v>10</v>
      </c>
      <c r="V10" s="17">
        <f t="shared" si="2"/>
        <v>11</v>
      </c>
      <c r="W10" s="7">
        <f t="shared" si="3"/>
        <v>2</v>
      </c>
      <c r="X10" s="7" t="str">
        <f>IF(W10&gt;([1]calculations!$B$1+[1]calculations!$B$2),"YES","")</f>
        <v/>
      </c>
      <c r="Y10" s="7" t="str">
        <f>IF($X10="YES",VLOOKUP($F10,'[1]Editors Rescore'!$F$2:$M$103,8,FALSE),"")</f>
        <v/>
      </c>
      <c r="Z10" s="18">
        <f t="shared" si="4"/>
        <v>11</v>
      </c>
    </row>
    <row r="11" spans="1:26" s="9" customFormat="1" ht="45" x14ac:dyDescent="0.2">
      <c r="A11" s="22" t="s">
        <v>66</v>
      </c>
      <c r="B11" s="10" t="s">
        <v>70</v>
      </c>
      <c r="C11" s="10" t="s">
        <v>71</v>
      </c>
      <c r="D11" s="7" t="s">
        <v>37</v>
      </c>
      <c r="E11" s="7" t="s">
        <v>30</v>
      </c>
      <c r="F11" s="7">
        <v>29495475</v>
      </c>
      <c r="G11" s="13" t="s">
        <v>72</v>
      </c>
      <c r="H11" s="20" t="s">
        <v>73</v>
      </c>
      <c r="I11" s="7" t="s">
        <v>74</v>
      </c>
      <c r="J11" s="20">
        <v>3</v>
      </c>
      <c r="K11" s="7">
        <v>2</v>
      </c>
      <c r="L11" s="20">
        <v>0</v>
      </c>
      <c r="M11" s="7">
        <v>0</v>
      </c>
      <c r="N11" s="21"/>
      <c r="O11" s="21"/>
      <c r="P11" s="20">
        <v>0</v>
      </c>
      <c r="Q11" s="7">
        <v>3</v>
      </c>
      <c r="R11" s="20">
        <v>0</v>
      </c>
      <c r="S11" s="7">
        <v>3</v>
      </c>
      <c r="T11" s="16">
        <f t="shared" si="0"/>
        <v>3</v>
      </c>
      <c r="U11" s="7">
        <f t="shared" si="1"/>
        <v>8</v>
      </c>
      <c r="V11" s="17">
        <f t="shared" si="2"/>
        <v>5.5</v>
      </c>
      <c r="W11" s="7">
        <f t="shared" si="3"/>
        <v>5</v>
      </c>
      <c r="X11" s="7" t="str">
        <f>IF(W11&gt;([1]calculations!$B$1+[1]calculations!$B$2),"YES","")</f>
        <v>YES</v>
      </c>
      <c r="Y11" s="7">
        <f>IF($X11="YES",VLOOKUP($F11,'[1]Editors Rescore'!$F$2:$M$103,8,FALSE),"")</f>
        <v>6</v>
      </c>
      <c r="Z11" s="18">
        <f t="shared" si="4"/>
        <v>5.666666666666667</v>
      </c>
    </row>
    <row r="12" spans="1:26" s="9" customFormat="1" ht="30" x14ac:dyDescent="0.2">
      <c r="A12" s="28" t="s">
        <v>75</v>
      </c>
      <c r="B12" s="29" t="s">
        <v>76</v>
      </c>
      <c r="C12" s="11" t="s">
        <v>77</v>
      </c>
      <c r="D12" s="30" t="s">
        <v>37</v>
      </c>
      <c r="E12" s="30" t="s">
        <v>38</v>
      </c>
      <c r="F12" s="30">
        <v>30510647</v>
      </c>
      <c r="G12" s="30" t="s">
        <v>56</v>
      </c>
      <c r="H12" s="31" t="s">
        <v>57</v>
      </c>
      <c r="I12" s="7" t="s">
        <v>78</v>
      </c>
      <c r="J12" s="32"/>
      <c r="K12" s="32"/>
      <c r="L12" s="31">
        <v>3</v>
      </c>
      <c r="M12" s="7">
        <v>4</v>
      </c>
      <c r="N12" s="31">
        <v>4</v>
      </c>
      <c r="O12" s="7">
        <v>3</v>
      </c>
      <c r="P12" s="31">
        <v>5</v>
      </c>
      <c r="Q12" s="7">
        <v>3</v>
      </c>
      <c r="R12" s="31">
        <v>3</v>
      </c>
      <c r="S12" s="7">
        <v>3</v>
      </c>
      <c r="T12" s="16">
        <f t="shared" si="0"/>
        <v>15</v>
      </c>
      <c r="U12" s="7">
        <f t="shared" si="1"/>
        <v>13</v>
      </c>
      <c r="V12" s="17">
        <f t="shared" si="2"/>
        <v>14</v>
      </c>
      <c r="W12" s="7">
        <f t="shared" si="3"/>
        <v>2</v>
      </c>
      <c r="X12" s="7" t="str">
        <f>IF(W12&gt;([1]calculations!$B$1+[1]calculations!$B$2),"YES","")</f>
        <v/>
      </c>
      <c r="Y12" s="7" t="str">
        <f>IF($X12="YES",VLOOKUP($F12,'[1]Editors Rescore'!$F$2:$M$103,8,FALSE),"")</f>
        <v/>
      </c>
      <c r="Z12" s="18">
        <f t="shared" si="4"/>
        <v>14</v>
      </c>
    </row>
    <row r="13" spans="1:26" s="9" customFormat="1" ht="30" x14ac:dyDescent="0.2">
      <c r="A13" s="22" t="s">
        <v>79</v>
      </c>
      <c r="B13" s="10" t="s">
        <v>80</v>
      </c>
      <c r="C13" s="10" t="s">
        <v>81</v>
      </c>
      <c r="D13" s="7" t="s">
        <v>51</v>
      </c>
      <c r="E13" s="7" t="s">
        <v>38</v>
      </c>
      <c r="F13" s="7">
        <v>29108472</v>
      </c>
      <c r="G13" s="7" t="s">
        <v>82</v>
      </c>
      <c r="H13" s="20" t="s">
        <v>83</v>
      </c>
      <c r="I13" s="7" t="s">
        <v>84</v>
      </c>
      <c r="J13" s="21"/>
      <c r="K13" s="21"/>
      <c r="L13" s="20">
        <v>3</v>
      </c>
      <c r="M13" s="7">
        <v>4</v>
      </c>
      <c r="N13" s="20">
        <v>4</v>
      </c>
      <c r="O13" s="7">
        <v>4</v>
      </c>
      <c r="P13" s="20">
        <v>3</v>
      </c>
      <c r="Q13" s="7">
        <v>5</v>
      </c>
      <c r="R13" s="20">
        <v>2</v>
      </c>
      <c r="S13" s="7">
        <v>2</v>
      </c>
      <c r="T13" s="16">
        <f t="shared" si="0"/>
        <v>12</v>
      </c>
      <c r="U13" s="7">
        <f t="shared" si="1"/>
        <v>15</v>
      </c>
      <c r="V13" s="17">
        <f t="shared" si="2"/>
        <v>13.5</v>
      </c>
      <c r="W13" s="7">
        <f t="shared" si="3"/>
        <v>3</v>
      </c>
      <c r="X13" s="7" t="str">
        <f>IF(W13&gt;([1]calculations!$B$1+[1]calculations!$B$2),"YES","")</f>
        <v/>
      </c>
      <c r="Y13" s="7" t="str">
        <f>IF($X13="YES",VLOOKUP($F13,'[1]Editors Rescore'!$F$2:$M$103,8,FALSE),"")</f>
        <v/>
      </c>
      <c r="Z13" s="18">
        <f t="shared" si="4"/>
        <v>13.5</v>
      </c>
    </row>
    <row r="14" spans="1:26" s="9" customFormat="1" ht="45" x14ac:dyDescent="0.2">
      <c r="A14" s="33" t="s">
        <v>85</v>
      </c>
      <c r="B14" s="10" t="s">
        <v>86</v>
      </c>
      <c r="C14" s="23" t="s">
        <v>87</v>
      </c>
      <c r="D14" s="13" t="s">
        <v>29</v>
      </c>
      <c r="E14" s="13" t="s">
        <v>38</v>
      </c>
      <c r="F14" s="7">
        <v>29661563</v>
      </c>
      <c r="G14" s="7" t="s">
        <v>45</v>
      </c>
      <c r="H14" s="14" t="s">
        <v>88</v>
      </c>
      <c r="I14" s="7" t="s">
        <v>69</v>
      </c>
      <c r="J14" s="21"/>
      <c r="K14" s="21"/>
      <c r="L14" s="16">
        <v>5</v>
      </c>
      <c r="M14" s="7">
        <v>5</v>
      </c>
      <c r="N14" s="16">
        <v>4</v>
      </c>
      <c r="O14" s="7">
        <v>4</v>
      </c>
      <c r="P14" s="16">
        <v>5</v>
      </c>
      <c r="Q14" s="7">
        <v>2</v>
      </c>
      <c r="R14" s="16">
        <v>5</v>
      </c>
      <c r="S14" s="7">
        <v>4</v>
      </c>
      <c r="T14" s="16">
        <f t="shared" si="0"/>
        <v>19</v>
      </c>
      <c r="U14" s="7">
        <f t="shared" si="1"/>
        <v>15</v>
      </c>
      <c r="V14" s="17">
        <f t="shared" si="2"/>
        <v>17</v>
      </c>
      <c r="W14" s="7">
        <f t="shared" si="3"/>
        <v>4</v>
      </c>
      <c r="X14" s="7" t="str">
        <f>IF(W14&gt;([1]calculations!$B$1+[1]calculations!$B$2),"YES","")</f>
        <v/>
      </c>
      <c r="Y14" s="7" t="str">
        <f>IF($X14="YES",VLOOKUP($F14,'[1]Editors Rescore'!$F$2:$M$103,8,FALSE),"")</f>
        <v/>
      </c>
      <c r="Z14" s="18">
        <f t="shared" si="4"/>
        <v>17</v>
      </c>
    </row>
    <row r="15" spans="1:26" s="9" customFormat="1" ht="45" x14ac:dyDescent="0.2">
      <c r="A15" s="34" t="s">
        <v>89</v>
      </c>
      <c r="B15" s="35" t="s">
        <v>90</v>
      </c>
      <c r="C15" s="35" t="s">
        <v>28</v>
      </c>
      <c r="D15" s="36" t="s">
        <v>29</v>
      </c>
      <c r="E15" s="36" t="s">
        <v>38</v>
      </c>
      <c r="F15" s="36">
        <v>29908019</v>
      </c>
      <c r="G15" s="36" t="s">
        <v>45</v>
      </c>
      <c r="H15" s="37" t="s">
        <v>47</v>
      </c>
      <c r="I15" s="36" t="s">
        <v>88</v>
      </c>
      <c r="J15" s="21"/>
      <c r="K15" s="21"/>
      <c r="L15" s="38">
        <v>2</v>
      </c>
      <c r="M15" s="36">
        <v>2</v>
      </c>
      <c r="N15" s="38">
        <v>4</v>
      </c>
      <c r="O15" s="36">
        <v>4</v>
      </c>
      <c r="P15" s="38">
        <v>3</v>
      </c>
      <c r="Q15" s="36">
        <v>5</v>
      </c>
      <c r="R15" s="38">
        <v>5</v>
      </c>
      <c r="S15" s="36">
        <v>5</v>
      </c>
      <c r="T15" s="38">
        <f t="shared" si="0"/>
        <v>14</v>
      </c>
      <c r="U15" s="36">
        <f t="shared" si="1"/>
        <v>16</v>
      </c>
      <c r="V15" s="39">
        <f t="shared" si="2"/>
        <v>15</v>
      </c>
      <c r="W15" s="7">
        <f t="shared" si="3"/>
        <v>2</v>
      </c>
      <c r="X15" s="7" t="str">
        <f>IF(W15&gt;([1]calculations!$B$1+[1]calculations!$B$2),"YES","")</f>
        <v/>
      </c>
      <c r="Y15" s="7" t="str">
        <f>IF($X15="YES",VLOOKUP($F15,'[1]Editors Rescore'!$F$2:$M$103,8,FALSE),"")</f>
        <v/>
      </c>
      <c r="Z15" s="18">
        <f t="shared" si="4"/>
        <v>15</v>
      </c>
    </row>
    <row r="16" spans="1:26" s="9" customFormat="1" ht="45" x14ac:dyDescent="0.2">
      <c r="A16" s="10" t="s">
        <v>91</v>
      </c>
      <c r="B16" s="10" t="s">
        <v>92</v>
      </c>
      <c r="C16" s="10" t="s">
        <v>93</v>
      </c>
      <c r="D16" s="13" t="s">
        <v>37</v>
      </c>
      <c r="E16" s="13" t="s">
        <v>38</v>
      </c>
      <c r="F16" s="13">
        <v>30584311</v>
      </c>
      <c r="G16" s="13" t="s">
        <v>45</v>
      </c>
      <c r="H16" s="20" t="s">
        <v>46</v>
      </c>
      <c r="I16" s="7" t="s">
        <v>78</v>
      </c>
      <c r="J16" s="21"/>
      <c r="K16" s="21"/>
      <c r="L16" s="20">
        <v>4</v>
      </c>
      <c r="M16" s="7">
        <v>3</v>
      </c>
      <c r="N16" s="20">
        <v>2</v>
      </c>
      <c r="O16" s="7">
        <v>4</v>
      </c>
      <c r="P16" s="20">
        <v>0</v>
      </c>
      <c r="Q16" s="7">
        <v>3</v>
      </c>
      <c r="R16" s="20">
        <v>3</v>
      </c>
      <c r="S16" s="7">
        <v>3</v>
      </c>
      <c r="T16" s="16">
        <f t="shared" si="0"/>
        <v>9</v>
      </c>
      <c r="U16" s="7">
        <f t="shared" si="1"/>
        <v>13</v>
      </c>
      <c r="V16" s="17">
        <f t="shared" si="2"/>
        <v>11</v>
      </c>
      <c r="W16" s="7">
        <f t="shared" si="3"/>
        <v>4</v>
      </c>
      <c r="X16" s="7" t="str">
        <f>IF(W16&gt;([1]calculations!$B$1+[1]calculations!$B$2),"YES","")</f>
        <v/>
      </c>
      <c r="Y16" s="7" t="str">
        <f>IF($X16="YES",VLOOKUP($F16,'[1]Editors Rescore'!$F$2:$M$103,8,FALSE),"")</f>
        <v/>
      </c>
      <c r="Z16" s="18">
        <f t="shared" si="4"/>
        <v>11</v>
      </c>
    </row>
    <row r="17" spans="1:26" s="9" customFormat="1" ht="30" x14ac:dyDescent="0.2">
      <c r="A17" s="33" t="s">
        <v>94</v>
      </c>
      <c r="B17" s="23" t="s">
        <v>95</v>
      </c>
      <c r="C17" s="10" t="s">
        <v>96</v>
      </c>
      <c r="D17" s="13" t="s">
        <v>29</v>
      </c>
      <c r="E17" s="13" t="s">
        <v>38</v>
      </c>
      <c r="F17" s="13">
        <v>29616458</v>
      </c>
      <c r="G17" s="13" t="s">
        <v>45</v>
      </c>
      <c r="H17" s="20" t="s">
        <v>69</v>
      </c>
      <c r="I17" s="7" t="s">
        <v>46</v>
      </c>
      <c r="J17" s="21"/>
      <c r="K17" s="21"/>
      <c r="L17" s="16">
        <v>3</v>
      </c>
      <c r="M17" s="7">
        <v>4</v>
      </c>
      <c r="N17" s="16">
        <v>3</v>
      </c>
      <c r="O17" s="7">
        <v>4</v>
      </c>
      <c r="P17" s="16">
        <v>2</v>
      </c>
      <c r="Q17" s="7">
        <v>3</v>
      </c>
      <c r="R17" s="16">
        <v>4</v>
      </c>
      <c r="S17" s="7">
        <v>3</v>
      </c>
      <c r="T17" s="16">
        <f t="shared" si="0"/>
        <v>12</v>
      </c>
      <c r="U17" s="7">
        <f t="shared" si="1"/>
        <v>14</v>
      </c>
      <c r="V17" s="17">
        <f t="shared" si="2"/>
        <v>13</v>
      </c>
      <c r="W17" s="7">
        <f t="shared" si="3"/>
        <v>2</v>
      </c>
      <c r="X17" s="7" t="str">
        <f>IF(W17&gt;([1]calculations!$B$1+[1]calculations!$B$2),"YES","")</f>
        <v/>
      </c>
      <c r="Y17" s="7" t="str">
        <f>IF($X17="YES",VLOOKUP($F17,'[1]Editors Rescore'!$F$2:$M$103,8,FALSE),"")</f>
        <v/>
      </c>
      <c r="Z17" s="18">
        <f t="shared" si="4"/>
        <v>13</v>
      </c>
    </row>
    <row r="18" spans="1:26" s="9" customFormat="1" ht="30" x14ac:dyDescent="0.2">
      <c r="A18" s="33" t="s">
        <v>97</v>
      </c>
      <c r="B18" s="23" t="s">
        <v>98</v>
      </c>
      <c r="C18" s="10" t="s">
        <v>99</v>
      </c>
      <c r="D18" s="7" t="s">
        <v>51</v>
      </c>
      <c r="E18" s="7" t="s">
        <v>38</v>
      </c>
      <c r="F18" s="40">
        <v>29697044</v>
      </c>
      <c r="G18" s="7" t="s">
        <v>56</v>
      </c>
      <c r="H18" s="20" t="s">
        <v>100</v>
      </c>
      <c r="I18" s="7" t="s">
        <v>61</v>
      </c>
      <c r="J18" s="21"/>
      <c r="K18" s="21"/>
      <c r="L18" s="20">
        <v>1</v>
      </c>
      <c r="M18" s="7">
        <v>1</v>
      </c>
      <c r="N18" s="20">
        <v>1</v>
      </c>
      <c r="O18" s="7">
        <v>2</v>
      </c>
      <c r="P18" s="20">
        <v>4</v>
      </c>
      <c r="Q18" s="7">
        <v>5</v>
      </c>
      <c r="R18" s="20">
        <v>4</v>
      </c>
      <c r="S18" s="7">
        <v>4</v>
      </c>
      <c r="T18" s="16">
        <f t="shared" si="0"/>
        <v>10</v>
      </c>
      <c r="U18" s="7">
        <f t="shared" si="1"/>
        <v>12</v>
      </c>
      <c r="V18" s="17">
        <f t="shared" si="2"/>
        <v>11</v>
      </c>
      <c r="W18" s="7">
        <f t="shared" si="3"/>
        <v>2</v>
      </c>
      <c r="X18" s="7" t="str">
        <f>IF(W18&gt;([1]calculations!$B$1+[1]calculations!$B$2),"YES","")</f>
        <v/>
      </c>
      <c r="Y18" s="7" t="str">
        <f>IF($X18="YES",VLOOKUP($F18,'[1]Editors Rescore'!$F$2:$M$103,8,FALSE),"")</f>
        <v/>
      </c>
      <c r="Z18" s="18">
        <f t="shared" si="4"/>
        <v>11</v>
      </c>
    </row>
    <row r="19" spans="1:26" s="9" customFormat="1" ht="30" x14ac:dyDescent="0.2">
      <c r="A19" s="22" t="s">
        <v>101</v>
      </c>
      <c r="B19" s="41" t="s">
        <v>102</v>
      </c>
      <c r="C19" s="10" t="s">
        <v>99</v>
      </c>
      <c r="D19" s="7" t="s">
        <v>37</v>
      </c>
      <c r="E19" s="7" t="s">
        <v>38</v>
      </c>
      <c r="F19" s="7">
        <v>30156169</v>
      </c>
      <c r="G19" s="7" t="s">
        <v>31</v>
      </c>
      <c r="H19" s="25" t="s">
        <v>52</v>
      </c>
      <c r="I19" s="7" t="s">
        <v>32</v>
      </c>
      <c r="J19" s="21"/>
      <c r="K19" s="21"/>
      <c r="L19" s="25">
        <v>4</v>
      </c>
      <c r="M19" s="7">
        <v>3</v>
      </c>
      <c r="N19" s="25">
        <v>2</v>
      </c>
      <c r="O19" s="7">
        <v>4</v>
      </c>
      <c r="P19" s="25">
        <v>3</v>
      </c>
      <c r="Q19" s="7">
        <v>3</v>
      </c>
      <c r="R19" s="25">
        <v>5</v>
      </c>
      <c r="S19" s="7">
        <v>1</v>
      </c>
      <c r="T19" s="16">
        <f t="shared" si="0"/>
        <v>14</v>
      </c>
      <c r="U19" s="7">
        <f t="shared" si="1"/>
        <v>11</v>
      </c>
      <c r="V19" s="17">
        <f t="shared" si="2"/>
        <v>12.5</v>
      </c>
      <c r="W19" s="7">
        <f t="shared" si="3"/>
        <v>3</v>
      </c>
      <c r="X19" s="7" t="str">
        <f>IF(W19&gt;([1]calculations!$B$1+[1]calculations!$B$2),"YES","")</f>
        <v/>
      </c>
      <c r="Y19" s="7" t="str">
        <f>IF($X19="YES",VLOOKUP($F19,'[1]Editors Rescore'!$F$2:$M$103,8,FALSE),"")</f>
        <v/>
      </c>
      <c r="Z19" s="18">
        <f t="shared" si="4"/>
        <v>12.5</v>
      </c>
    </row>
    <row r="20" spans="1:26" s="9" customFormat="1" ht="30" x14ac:dyDescent="0.2">
      <c r="A20" s="22" t="s">
        <v>103</v>
      </c>
      <c r="B20" s="10" t="s">
        <v>104</v>
      </c>
      <c r="C20" s="10" t="s">
        <v>105</v>
      </c>
      <c r="D20" s="7" t="s">
        <v>37</v>
      </c>
      <c r="E20" s="7" t="s">
        <v>38</v>
      </c>
      <c r="F20" s="30">
        <v>30224971</v>
      </c>
      <c r="G20" s="7" t="s">
        <v>82</v>
      </c>
      <c r="H20" s="16" t="s">
        <v>106</v>
      </c>
      <c r="I20" s="42" t="s">
        <v>83</v>
      </c>
      <c r="J20" s="21"/>
      <c r="K20" s="21"/>
      <c r="L20" s="20">
        <v>4</v>
      </c>
      <c r="M20" s="43">
        <v>2</v>
      </c>
      <c r="N20" s="20">
        <v>3</v>
      </c>
      <c r="O20" s="43">
        <v>1</v>
      </c>
      <c r="P20" s="20">
        <v>5</v>
      </c>
      <c r="Q20" s="43">
        <v>2</v>
      </c>
      <c r="R20" s="20">
        <v>4</v>
      </c>
      <c r="S20" s="43">
        <v>1</v>
      </c>
      <c r="T20" s="16">
        <f t="shared" si="0"/>
        <v>16</v>
      </c>
      <c r="U20" s="7">
        <f t="shared" si="1"/>
        <v>6</v>
      </c>
      <c r="V20" s="17">
        <f t="shared" si="2"/>
        <v>11</v>
      </c>
      <c r="W20" s="7">
        <f t="shared" si="3"/>
        <v>10</v>
      </c>
      <c r="X20" s="7" t="str">
        <f>IF(W20&gt;([1]calculations!$B$1+[1]calculations!$B$2),"YES","")</f>
        <v>YES</v>
      </c>
      <c r="Y20" s="7">
        <f>IF($X20="YES",VLOOKUP($F20,'[1]Editors Rescore'!$F$2:$M$103,8,FALSE),"")</f>
        <v>11</v>
      </c>
      <c r="Z20" s="18">
        <f t="shared" si="4"/>
        <v>11</v>
      </c>
    </row>
    <row r="21" spans="1:26" s="9" customFormat="1" ht="30" x14ac:dyDescent="0.2">
      <c r="A21" s="22" t="s">
        <v>103</v>
      </c>
      <c r="B21" s="23" t="s">
        <v>107</v>
      </c>
      <c r="C21" s="10" t="s">
        <v>108</v>
      </c>
      <c r="D21" s="7" t="s">
        <v>29</v>
      </c>
      <c r="E21" s="7" t="s">
        <v>38</v>
      </c>
      <c r="F21" s="7">
        <v>28958446</v>
      </c>
      <c r="G21" s="7" t="s">
        <v>82</v>
      </c>
      <c r="H21" s="20" t="s">
        <v>84</v>
      </c>
      <c r="I21" s="7" t="s">
        <v>109</v>
      </c>
      <c r="J21" s="21"/>
      <c r="K21" s="21"/>
      <c r="L21" s="20">
        <v>3</v>
      </c>
      <c r="M21" s="7">
        <v>4</v>
      </c>
      <c r="N21" s="20">
        <v>0</v>
      </c>
      <c r="O21" s="7">
        <v>1</v>
      </c>
      <c r="P21" s="20">
        <v>3</v>
      </c>
      <c r="Q21" s="7">
        <v>3</v>
      </c>
      <c r="R21" s="20">
        <v>3</v>
      </c>
      <c r="S21" s="7">
        <v>4</v>
      </c>
      <c r="T21" s="16">
        <f t="shared" si="0"/>
        <v>9</v>
      </c>
      <c r="U21" s="7">
        <f t="shared" si="1"/>
        <v>12</v>
      </c>
      <c r="V21" s="17">
        <f t="shared" si="2"/>
        <v>10.5</v>
      </c>
      <c r="W21" s="7">
        <f t="shared" si="3"/>
        <v>3</v>
      </c>
      <c r="X21" s="7" t="str">
        <f>IF(W21&gt;([1]calculations!$B$1+[1]calculations!$B$2),"YES","")</f>
        <v/>
      </c>
      <c r="Y21" s="7" t="str">
        <f>IF($X21="YES",VLOOKUP($F21,'[1]Editors Rescore'!$F$2:$M$103,8,FALSE),"")</f>
        <v/>
      </c>
      <c r="Z21" s="18">
        <f t="shared" si="4"/>
        <v>10.5</v>
      </c>
    </row>
    <row r="22" spans="1:26" s="9" customFormat="1" ht="45" x14ac:dyDescent="0.2">
      <c r="A22" s="22" t="s">
        <v>110</v>
      </c>
      <c r="B22" s="10" t="s">
        <v>111</v>
      </c>
      <c r="C22" s="10" t="s">
        <v>71</v>
      </c>
      <c r="D22" s="7" t="s">
        <v>29</v>
      </c>
      <c r="E22" s="7" t="s">
        <v>38</v>
      </c>
      <c r="F22" s="7">
        <v>30513739</v>
      </c>
      <c r="G22" s="7" t="s">
        <v>56</v>
      </c>
      <c r="H22" s="20" t="s">
        <v>112</v>
      </c>
      <c r="I22" s="7" t="s">
        <v>100</v>
      </c>
      <c r="J22" s="21"/>
      <c r="K22" s="21"/>
      <c r="L22" s="20">
        <v>2</v>
      </c>
      <c r="M22" s="7">
        <v>2</v>
      </c>
      <c r="N22" s="20">
        <v>4</v>
      </c>
      <c r="O22" s="7">
        <v>4</v>
      </c>
      <c r="P22" s="20">
        <v>3</v>
      </c>
      <c r="Q22" s="7">
        <v>3</v>
      </c>
      <c r="R22" s="20">
        <v>3</v>
      </c>
      <c r="S22" s="7">
        <v>4</v>
      </c>
      <c r="T22" s="16">
        <f t="shared" si="0"/>
        <v>12</v>
      </c>
      <c r="U22" s="7">
        <f t="shared" si="1"/>
        <v>13</v>
      </c>
      <c r="V22" s="17">
        <f t="shared" si="2"/>
        <v>12.5</v>
      </c>
      <c r="W22" s="7">
        <f t="shared" si="3"/>
        <v>1</v>
      </c>
      <c r="X22" s="7" t="str">
        <f>IF(W22&gt;([1]calculations!$B$1+[1]calculations!$B$2),"YES","")</f>
        <v/>
      </c>
      <c r="Y22" s="7" t="str">
        <f>IF($X22="YES",VLOOKUP($F22,'[1]Editors Rescore'!$F$2:$M$103,8,FALSE),"")</f>
        <v/>
      </c>
      <c r="Z22" s="18">
        <f t="shared" si="4"/>
        <v>12.5</v>
      </c>
    </row>
    <row r="23" spans="1:26" s="9" customFormat="1" ht="46.5" customHeight="1" x14ac:dyDescent="0.2">
      <c r="A23" s="10" t="s">
        <v>113</v>
      </c>
      <c r="B23" s="10" t="s">
        <v>114</v>
      </c>
      <c r="C23" s="10" t="s">
        <v>115</v>
      </c>
      <c r="D23" s="13" t="s">
        <v>37</v>
      </c>
      <c r="E23" s="13" t="s">
        <v>38</v>
      </c>
      <c r="F23" s="13">
        <v>29419523</v>
      </c>
      <c r="G23" s="13" t="s">
        <v>72</v>
      </c>
      <c r="H23" s="20" t="s">
        <v>74</v>
      </c>
      <c r="I23" s="7" t="s">
        <v>73</v>
      </c>
      <c r="J23" s="21"/>
      <c r="K23" s="21"/>
      <c r="L23" s="20">
        <v>4</v>
      </c>
      <c r="M23" s="7">
        <v>4</v>
      </c>
      <c r="N23" s="20">
        <v>4</v>
      </c>
      <c r="O23" s="7">
        <v>4</v>
      </c>
      <c r="P23" s="20">
        <v>3</v>
      </c>
      <c r="Q23" s="7">
        <v>3</v>
      </c>
      <c r="R23" s="20">
        <v>1</v>
      </c>
      <c r="S23" s="7">
        <v>5</v>
      </c>
      <c r="T23" s="16">
        <f t="shared" si="0"/>
        <v>12</v>
      </c>
      <c r="U23" s="7">
        <f t="shared" si="1"/>
        <v>16</v>
      </c>
      <c r="V23" s="17">
        <f t="shared" si="2"/>
        <v>14</v>
      </c>
      <c r="W23" s="7">
        <f t="shared" si="3"/>
        <v>4</v>
      </c>
      <c r="X23" s="7" t="str">
        <f>IF(W23&gt;([1]calculations!$B$1+[1]calculations!$B$2),"YES","")</f>
        <v/>
      </c>
      <c r="Y23" s="7" t="str">
        <f>IF($X23="YES",VLOOKUP($F23,'[1]Editors Rescore'!$F$2:$M$103,8,FALSE),"")</f>
        <v/>
      </c>
      <c r="Z23" s="18">
        <f t="shared" si="4"/>
        <v>14</v>
      </c>
    </row>
    <row r="24" spans="1:26" s="9" customFormat="1" ht="45" customHeight="1" x14ac:dyDescent="0.2">
      <c r="A24" s="33" t="s">
        <v>116</v>
      </c>
      <c r="B24" s="10" t="s">
        <v>117</v>
      </c>
      <c r="C24" s="23" t="s">
        <v>118</v>
      </c>
      <c r="D24" s="7" t="s">
        <v>37</v>
      </c>
      <c r="E24" s="7" t="s">
        <v>38</v>
      </c>
      <c r="F24" s="7">
        <v>30075528</v>
      </c>
      <c r="G24" s="7" t="s">
        <v>82</v>
      </c>
      <c r="H24" s="20" t="s">
        <v>109</v>
      </c>
      <c r="I24" s="7" t="s">
        <v>106</v>
      </c>
      <c r="J24" s="21"/>
      <c r="K24" s="21"/>
      <c r="L24" s="20">
        <v>3</v>
      </c>
      <c r="M24" s="7">
        <v>4</v>
      </c>
      <c r="N24" s="20">
        <v>4</v>
      </c>
      <c r="O24" s="7">
        <v>4</v>
      </c>
      <c r="P24" s="20">
        <v>3</v>
      </c>
      <c r="Q24" s="7">
        <v>2</v>
      </c>
      <c r="R24" s="20">
        <v>3</v>
      </c>
      <c r="S24" s="7">
        <v>2</v>
      </c>
      <c r="T24" s="16">
        <f t="shared" si="0"/>
        <v>13</v>
      </c>
      <c r="U24" s="7">
        <f t="shared" si="1"/>
        <v>12</v>
      </c>
      <c r="V24" s="17">
        <f t="shared" si="2"/>
        <v>12.5</v>
      </c>
      <c r="W24" s="7">
        <f t="shared" si="3"/>
        <v>1</v>
      </c>
      <c r="X24" s="7" t="str">
        <f>IF(W24&gt;([1]calculations!$B$1+[1]calculations!$B$2),"YES","")</f>
        <v/>
      </c>
      <c r="Y24" s="7" t="str">
        <f>IF($X24="YES",VLOOKUP($F24,'[1]Editors Rescore'!$F$2:$M$103,8,FALSE),"")</f>
        <v/>
      </c>
      <c r="Z24" s="18">
        <f t="shared" si="4"/>
        <v>12.5</v>
      </c>
    </row>
    <row r="25" spans="1:26" s="9" customFormat="1" ht="45" x14ac:dyDescent="0.2">
      <c r="A25" s="33" t="s">
        <v>119</v>
      </c>
      <c r="B25" s="23" t="s">
        <v>120</v>
      </c>
      <c r="C25" s="23" t="s">
        <v>121</v>
      </c>
      <c r="D25" s="13" t="s">
        <v>51</v>
      </c>
      <c r="E25" s="13" t="s">
        <v>38</v>
      </c>
      <c r="F25" s="7">
        <v>29516205</v>
      </c>
      <c r="G25" s="13" t="s">
        <v>56</v>
      </c>
      <c r="H25" s="20" t="s">
        <v>57</v>
      </c>
      <c r="I25" s="7" t="s">
        <v>112</v>
      </c>
      <c r="J25" s="21"/>
      <c r="K25" s="21"/>
      <c r="L25" s="20">
        <v>3</v>
      </c>
      <c r="M25" s="7">
        <v>3</v>
      </c>
      <c r="N25" s="20">
        <v>4</v>
      </c>
      <c r="O25" s="7">
        <v>2</v>
      </c>
      <c r="P25" s="20">
        <v>1</v>
      </c>
      <c r="Q25" s="7">
        <v>3</v>
      </c>
      <c r="R25" s="20">
        <v>3</v>
      </c>
      <c r="S25" s="7">
        <v>2</v>
      </c>
      <c r="T25" s="16">
        <f t="shared" si="0"/>
        <v>11</v>
      </c>
      <c r="U25" s="7">
        <f t="shared" si="1"/>
        <v>10</v>
      </c>
      <c r="V25" s="17">
        <f t="shared" si="2"/>
        <v>10.5</v>
      </c>
      <c r="W25" s="7">
        <f t="shared" si="3"/>
        <v>1</v>
      </c>
      <c r="X25" s="7" t="str">
        <f>IF(W25&gt;([1]calculations!$B$1+[1]calculations!$B$2),"YES","")</f>
        <v/>
      </c>
      <c r="Y25" s="7" t="str">
        <f>IF($X25="YES",VLOOKUP($F25,'[1]Editors Rescore'!$F$2:$M$103,8,FALSE),"")</f>
        <v/>
      </c>
      <c r="Z25" s="18">
        <f t="shared" si="4"/>
        <v>10.5</v>
      </c>
    </row>
    <row r="26" spans="1:26" s="9" customFormat="1" ht="30" x14ac:dyDescent="0.2">
      <c r="A26" s="22" t="s">
        <v>122</v>
      </c>
      <c r="B26" s="10" t="s">
        <v>123</v>
      </c>
      <c r="C26" s="10" t="s">
        <v>124</v>
      </c>
      <c r="D26" s="7" t="s">
        <v>29</v>
      </c>
      <c r="E26" s="7" t="s">
        <v>38</v>
      </c>
      <c r="F26" s="7">
        <v>29759807</v>
      </c>
      <c r="G26" s="7" t="s">
        <v>31</v>
      </c>
      <c r="H26" s="25" t="s">
        <v>32</v>
      </c>
      <c r="I26" s="7" t="s">
        <v>33</v>
      </c>
      <c r="J26" s="21"/>
      <c r="K26" s="21"/>
      <c r="L26" s="25">
        <v>3</v>
      </c>
      <c r="M26" s="7">
        <v>3</v>
      </c>
      <c r="N26" s="25">
        <v>4</v>
      </c>
      <c r="O26" s="7">
        <v>4</v>
      </c>
      <c r="P26" s="25">
        <v>3</v>
      </c>
      <c r="Q26" s="7">
        <v>2</v>
      </c>
      <c r="R26" s="25">
        <v>5</v>
      </c>
      <c r="S26" s="7">
        <v>3</v>
      </c>
      <c r="T26" s="16">
        <f t="shared" si="0"/>
        <v>15</v>
      </c>
      <c r="U26" s="7">
        <f t="shared" si="1"/>
        <v>12</v>
      </c>
      <c r="V26" s="17">
        <f t="shared" si="2"/>
        <v>13.5</v>
      </c>
      <c r="W26" s="7">
        <f t="shared" si="3"/>
        <v>3</v>
      </c>
      <c r="X26" s="7" t="str">
        <f>IF(W26&gt;([1]calculations!$B$1+[1]calculations!$B$2),"YES","")</f>
        <v/>
      </c>
      <c r="Y26" s="7" t="str">
        <f>IF($X26="YES",VLOOKUP($F26,'[1]Editors Rescore'!$F$2:$M$103,8,FALSE),"")</f>
        <v/>
      </c>
      <c r="Z26" s="18">
        <f t="shared" si="4"/>
        <v>13.5</v>
      </c>
    </row>
    <row r="27" spans="1:26" s="9" customFormat="1" ht="30" x14ac:dyDescent="0.2">
      <c r="A27" s="33" t="s">
        <v>125</v>
      </c>
      <c r="B27" s="23" t="s">
        <v>126</v>
      </c>
      <c r="C27" s="44" t="s">
        <v>127</v>
      </c>
      <c r="D27" s="7" t="s">
        <v>29</v>
      </c>
      <c r="E27" s="7" t="s">
        <v>38</v>
      </c>
      <c r="F27" s="7">
        <v>29557331</v>
      </c>
      <c r="G27" s="7" t="s">
        <v>56</v>
      </c>
      <c r="H27" s="20" t="s">
        <v>61</v>
      </c>
      <c r="I27" s="7" t="s">
        <v>57</v>
      </c>
      <c r="J27" s="21"/>
      <c r="K27" s="21"/>
      <c r="L27" s="20">
        <v>1</v>
      </c>
      <c r="M27" s="7">
        <v>3</v>
      </c>
      <c r="N27" s="20">
        <v>2</v>
      </c>
      <c r="O27" s="7">
        <v>3</v>
      </c>
      <c r="P27" s="20">
        <v>3</v>
      </c>
      <c r="Q27" s="7">
        <v>3</v>
      </c>
      <c r="R27" s="20">
        <v>3</v>
      </c>
      <c r="S27" s="7">
        <v>3</v>
      </c>
      <c r="T27" s="16">
        <f t="shared" si="0"/>
        <v>9</v>
      </c>
      <c r="U27" s="7">
        <f t="shared" si="1"/>
        <v>12</v>
      </c>
      <c r="V27" s="17">
        <f t="shared" si="2"/>
        <v>10.5</v>
      </c>
      <c r="W27" s="7">
        <f t="shared" si="3"/>
        <v>3</v>
      </c>
      <c r="X27" s="7" t="str">
        <f>IF(W27&gt;([1]calculations!$B$1+[1]calculations!$B$2),"YES","")</f>
        <v/>
      </c>
      <c r="Y27" s="7" t="str">
        <f>IF($X27="YES",VLOOKUP($F27,'[1]Editors Rescore'!$F$2:$M$103,8,FALSE),"")</f>
        <v/>
      </c>
      <c r="Z27" s="18">
        <f t="shared" si="4"/>
        <v>10.5</v>
      </c>
    </row>
    <row r="28" spans="1:26" s="9" customFormat="1" ht="45" x14ac:dyDescent="0.2">
      <c r="A28" s="33" t="s">
        <v>128</v>
      </c>
      <c r="B28" s="23" t="s">
        <v>129</v>
      </c>
      <c r="C28" s="23" t="s">
        <v>130</v>
      </c>
      <c r="D28" s="7" t="s">
        <v>37</v>
      </c>
      <c r="E28" s="7" t="s">
        <v>38</v>
      </c>
      <c r="F28" s="7">
        <v>29578812</v>
      </c>
      <c r="G28" s="7" t="s">
        <v>56</v>
      </c>
      <c r="H28" s="20" t="s">
        <v>78</v>
      </c>
      <c r="I28" s="7" t="s">
        <v>100</v>
      </c>
      <c r="J28" s="21"/>
      <c r="K28" s="21"/>
      <c r="L28" s="20">
        <v>2</v>
      </c>
      <c r="M28" s="7">
        <v>2</v>
      </c>
      <c r="N28" s="20">
        <v>4</v>
      </c>
      <c r="O28" s="7">
        <v>4</v>
      </c>
      <c r="P28" s="20">
        <v>3</v>
      </c>
      <c r="Q28" s="7">
        <v>1</v>
      </c>
      <c r="R28" s="20">
        <v>2</v>
      </c>
      <c r="S28" s="7">
        <v>2</v>
      </c>
      <c r="T28" s="16">
        <f t="shared" si="0"/>
        <v>11</v>
      </c>
      <c r="U28" s="7">
        <f t="shared" si="1"/>
        <v>9</v>
      </c>
      <c r="V28" s="17">
        <f t="shared" si="2"/>
        <v>10</v>
      </c>
      <c r="W28" s="7">
        <f t="shared" si="3"/>
        <v>2</v>
      </c>
      <c r="X28" s="7" t="str">
        <f>IF(W28&gt;([1]calculations!$B$1+[1]calculations!$B$2),"YES","")</f>
        <v/>
      </c>
      <c r="Y28" s="7" t="str">
        <f>IF($X28="YES",VLOOKUP($F28,'[1]Editors Rescore'!$F$2:$M$103,8,FALSE),"")</f>
        <v/>
      </c>
      <c r="Z28" s="18">
        <f t="shared" si="4"/>
        <v>10</v>
      </c>
    </row>
    <row r="29" spans="1:26" s="9" customFormat="1" ht="45" x14ac:dyDescent="0.2">
      <c r="A29" s="33" t="s">
        <v>131</v>
      </c>
      <c r="B29" s="23" t="s">
        <v>132</v>
      </c>
      <c r="C29" s="10" t="s">
        <v>36</v>
      </c>
      <c r="D29" s="13" t="s">
        <v>37</v>
      </c>
      <c r="E29" s="13" t="s">
        <v>38</v>
      </c>
      <c r="F29" s="7">
        <v>29347908</v>
      </c>
      <c r="G29" s="13" t="s">
        <v>39</v>
      </c>
      <c r="H29" s="20" t="s">
        <v>41</v>
      </c>
      <c r="I29" s="7" t="s">
        <v>40</v>
      </c>
      <c r="J29" s="21"/>
      <c r="K29" s="21"/>
      <c r="L29" s="20">
        <v>4</v>
      </c>
      <c r="M29" s="7">
        <v>4</v>
      </c>
      <c r="N29" s="20">
        <v>4</v>
      </c>
      <c r="O29" s="7">
        <v>4</v>
      </c>
      <c r="P29" s="20">
        <v>3</v>
      </c>
      <c r="Q29" s="7">
        <v>3</v>
      </c>
      <c r="R29" s="20">
        <v>4</v>
      </c>
      <c r="S29" s="7">
        <v>4</v>
      </c>
      <c r="T29" s="16">
        <f t="shared" si="0"/>
        <v>15</v>
      </c>
      <c r="U29" s="7">
        <f t="shared" si="1"/>
        <v>15</v>
      </c>
      <c r="V29" s="17">
        <f t="shared" si="2"/>
        <v>15</v>
      </c>
      <c r="W29" s="7">
        <f t="shared" si="3"/>
        <v>0</v>
      </c>
      <c r="X29" s="7" t="str">
        <f>IF(W29&gt;([1]calculations!$B$1+[1]calculations!$B$2),"YES","")</f>
        <v/>
      </c>
      <c r="Y29" s="7" t="str">
        <f>IF($X29="YES",VLOOKUP($F29,'[1]Editors Rescore'!$F$2:$M$103,8,FALSE),"")</f>
        <v/>
      </c>
      <c r="Z29" s="18">
        <f t="shared" si="4"/>
        <v>15</v>
      </c>
    </row>
    <row r="30" spans="1:26" s="9" customFormat="1" ht="30" x14ac:dyDescent="0.2">
      <c r="A30" s="10" t="s">
        <v>133</v>
      </c>
      <c r="B30" s="10" t="s">
        <v>134</v>
      </c>
      <c r="C30" s="10" t="s">
        <v>99</v>
      </c>
      <c r="D30" s="13" t="s">
        <v>29</v>
      </c>
      <c r="E30" s="13" t="s">
        <v>38</v>
      </c>
      <c r="F30" s="13">
        <v>29455680</v>
      </c>
      <c r="G30" s="13" t="s">
        <v>39</v>
      </c>
      <c r="H30" s="20" t="s">
        <v>40</v>
      </c>
      <c r="I30" s="7" t="s">
        <v>41</v>
      </c>
      <c r="J30" s="21"/>
      <c r="K30" s="21"/>
      <c r="L30" s="20">
        <v>3</v>
      </c>
      <c r="M30" s="7">
        <v>3</v>
      </c>
      <c r="N30" s="20">
        <v>3</v>
      </c>
      <c r="O30" s="7">
        <v>4</v>
      </c>
      <c r="P30" s="20">
        <v>3</v>
      </c>
      <c r="Q30" s="7">
        <v>3</v>
      </c>
      <c r="R30" s="20">
        <v>3</v>
      </c>
      <c r="S30" s="7">
        <v>1</v>
      </c>
      <c r="T30" s="16">
        <f t="shared" si="0"/>
        <v>12</v>
      </c>
      <c r="U30" s="7">
        <f t="shared" si="1"/>
        <v>11</v>
      </c>
      <c r="V30" s="17">
        <f t="shared" si="2"/>
        <v>11.5</v>
      </c>
      <c r="W30" s="7">
        <f t="shared" si="3"/>
        <v>1</v>
      </c>
      <c r="X30" s="7" t="str">
        <f>IF(W30&gt;([1]calculations!$B$1+[1]calculations!$B$2),"YES","")</f>
        <v/>
      </c>
      <c r="Y30" s="7" t="str">
        <f>IF($X30="YES",VLOOKUP($F30,'[1]Editors Rescore'!$F$2:$M$103,8,FALSE),"")</f>
        <v/>
      </c>
      <c r="Z30" s="18">
        <f t="shared" si="4"/>
        <v>11.5</v>
      </c>
    </row>
    <row r="31" spans="1:26" s="9" customFormat="1" ht="30" x14ac:dyDescent="0.2">
      <c r="A31" s="23" t="s">
        <v>135</v>
      </c>
      <c r="B31" s="23" t="s">
        <v>136</v>
      </c>
      <c r="C31" s="23" t="s">
        <v>121</v>
      </c>
      <c r="D31" s="13" t="s">
        <v>37</v>
      </c>
      <c r="E31" s="13" t="s">
        <v>38</v>
      </c>
      <c r="F31" s="7">
        <v>29527652</v>
      </c>
      <c r="G31" s="13" t="s">
        <v>56</v>
      </c>
      <c r="H31" s="20" t="s">
        <v>57</v>
      </c>
      <c r="I31" s="7" t="s">
        <v>112</v>
      </c>
      <c r="J31" s="21"/>
      <c r="K31" s="21"/>
      <c r="L31" s="20">
        <v>4</v>
      </c>
      <c r="M31" s="7">
        <v>3</v>
      </c>
      <c r="N31" s="20">
        <v>4</v>
      </c>
      <c r="O31" s="7">
        <v>3</v>
      </c>
      <c r="P31" s="20">
        <v>5</v>
      </c>
      <c r="Q31" s="7">
        <v>3</v>
      </c>
      <c r="R31" s="20">
        <v>3</v>
      </c>
      <c r="S31" s="7">
        <v>4</v>
      </c>
      <c r="T31" s="16">
        <f t="shared" si="0"/>
        <v>16</v>
      </c>
      <c r="U31" s="7">
        <f t="shared" si="1"/>
        <v>13</v>
      </c>
      <c r="V31" s="17">
        <f t="shared" si="2"/>
        <v>14.5</v>
      </c>
      <c r="W31" s="7">
        <f t="shared" si="3"/>
        <v>3</v>
      </c>
      <c r="X31" s="7" t="str">
        <f>IF(W31&gt;([1]calculations!$B$1+[1]calculations!$B$2),"YES","")</f>
        <v/>
      </c>
      <c r="Y31" s="7" t="str">
        <f>IF($X31="YES",VLOOKUP($F31,'[1]Editors Rescore'!$F$2:$M$103,8,FALSE),"")</f>
        <v/>
      </c>
      <c r="Z31" s="18">
        <f t="shared" si="4"/>
        <v>14.5</v>
      </c>
    </row>
    <row r="32" spans="1:26" s="9" customFormat="1" ht="45" x14ac:dyDescent="0.2">
      <c r="A32" s="33" t="s">
        <v>137</v>
      </c>
      <c r="B32" s="10" t="s">
        <v>138</v>
      </c>
      <c r="C32" s="23" t="s">
        <v>139</v>
      </c>
      <c r="D32" s="13" t="s">
        <v>37</v>
      </c>
      <c r="E32" s="13" t="s">
        <v>38</v>
      </c>
      <c r="F32" s="7">
        <v>29649550</v>
      </c>
      <c r="G32" s="7" t="s">
        <v>45</v>
      </c>
      <c r="H32" s="14" t="s">
        <v>88</v>
      </c>
      <c r="I32" s="7" t="s">
        <v>69</v>
      </c>
      <c r="J32" s="21"/>
      <c r="K32" s="21"/>
      <c r="L32" s="16">
        <v>1</v>
      </c>
      <c r="M32" s="7">
        <v>3</v>
      </c>
      <c r="N32" s="16">
        <v>3</v>
      </c>
      <c r="O32" s="7">
        <v>4</v>
      </c>
      <c r="P32" s="16">
        <v>2</v>
      </c>
      <c r="Q32" s="7">
        <v>5</v>
      </c>
      <c r="R32" s="16">
        <v>3</v>
      </c>
      <c r="S32" s="7">
        <v>5</v>
      </c>
      <c r="T32" s="16">
        <f t="shared" si="0"/>
        <v>9</v>
      </c>
      <c r="U32" s="7">
        <f t="shared" si="1"/>
        <v>17</v>
      </c>
      <c r="V32" s="17">
        <f t="shared" si="2"/>
        <v>13</v>
      </c>
      <c r="W32" s="7">
        <f t="shared" si="3"/>
        <v>8</v>
      </c>
      <c r="X32" s="7" t="str">
        <f>IF(W32&gt;([1]calculations!$B$1+[1]calculations!$B$2),"YES","")</f>
        <v>YES</v>
      </c>
      <c r="Y32" s="7">
        <f>IF($X32="YES",VLOOKUP($F32,'[1]Editors Rescore'!$F$2:$M$103,8,FALSE),"")</f>
        <v>11</v>
      </c>
      <c r="Z32" s="18">
        <f t="shared" si="4"/>
        <v>12.333333333333334</v>
      </c>
    </row>
    <row r="33" spans="1:26" s="9" customFormat="1" ht="45" x14ac:dyDescent="0.2">
      <c r="A33" s="22" t="s">
        <v>140</v>
      </c>
      <c r="B33" s="10" t="s">
        <v>141</v>
      </c>
      <c r="C33" s="10" t="s">
        <v>142</v>
      </c>
      <c r="D33" s="7" t="s">
        <v>37</v>
      </c>
      <c r="E33" s="7" t="s">
        <v>38</v>
      </c>
      <c r="F33" s="40">
        <v>29678361</v>
      </c>
      <c r="G33" s="7" t="s">
        <v>56</v>
      </c>
      <c r="H33" s="20" t="s">
        <v>100</v>
      </c>
      <c r="I33" s="7" t="s">
        <v>61</v>
      </c>
      <c r="J33" s="16">
        <v>3</v>
      </c>
      <c r="K33" s="7">
        <v>5</v>
      </c>
      <c r="L33" s="20">
        <v>1</v>
      </c>
      <c r="M33" s="7">
        <v>1</v>
      </c>
      <c r="N33" s="21"/>
      <c r="O33" s="21"/>
      <c r="P33" s="20">
        <v>2</v>
      </c>
      <c r="Q33" s="7">
        <v>5</v>
      </c>
      <c r="R33" s="20">
        <v>2</v>
      </c>
      <c r="S33" s="7">
        <v>3</v>
      </c>
      <c r="T33" s="16">
        <f t="shared" si="0"/>
        <v>8</v>
      </c>
      <c r="U33" s="7">
        <f t="shared" si="1"/>
        <v>14</v>
      </c>
      <c r="V33" s="17">
        <f t="shared" si="2"/>
        <v>11</v>
      </c>
      <c r="W33" s="7">
        <f t="shared" si="3"/>
        <v>6</v>
      </c>
      <c r="X33" s="7" t="str">
        <f>IF(W33&gt;([1]calculations!$B$1+[1]calculations!$B$2),"YES","")</f>
        <v>YES</v>
      </c>
      <c r="Y33" s="7">
        <f>IF($X33="YES",VLOOKUP($F33,'[1]Editors Rescore'!$F$2:$M$103,8,FALSE),"")</f>
        <v>9</v>
      </c>
      <c r="Z33" s="18">
        <f t="shared" si="4"/>
        <v>10.333333333333334</v>
      </c>
    </row>
    <row r="34" spans="1:26" s="9" customFormat="1" ht="30" x14ac:dyDescent="0.2">
      <c r="A34" s="33" t="s">
        <v>143</v>
      </c>
      <c r="B34" s="23" t="s">
        <v>144</v>
      </c>
      <c r="C34" s="44" t="s">
        <v>145</v>
      </c>
      <c r="D34" s="7" t="s">
        <v>51</v>
      </c>
      <c r="E34" s="7" t="s">
        <v>38</v>
      </c>
      <c r="F34" s="7">
        <v>29555307</v>
      </c>
      <c r="G34" s="7" t="s">
        <v>56</v>
      </c>
      <c r="H34" s="20" t="s">
        <v>61</v>
      </c>
      <c r="I34" s="7" t="s">
        <v>57</v>
      </c>
      <c r="J34" s="21"/>
      <c r="K34" s="21"/>
      <c r="L34" s="20">
        <v>3</v>
      </c>
      <c r="M34" s="7">
        <v>4</v>
      </c>
      <c r="N34" s="20">
        <v>3</v>
      </c>
      <c r="O34" s="7">
        <v>4</v>
      </c>
      <c r="P34" s="20">
        <v>4</v>
      </c>
      <c r="Q34" s="7">
        <v>5</v>
      </c>
      <c r="R34" s="20">
        <v>1</v>
      </c>
      <c r="S34" s="7">
        <v>3</v>
      </c>
      <c r="T34" s="16">
        <f t="shared" si="0"/>
        <v>11</v>
      </c>
      <c r="U34" s="7">
        <f t="shared" si="1"/>
        <v>16</v>
      </c>
      <c r="V34" s="17">
        <f t="shared" si="2"/>
        <v>13.5</v>
      </c>
      <c r="W34" s="7">
        <f t="shared" si="3"/>
        <v>5</v>
      </c>
      <c r="X34" s="7" t="str">
        <f>IF(W34&gt;([1]calculations!$B$1+[1]calculations!$B$2),"YES","")</f>
        <v>YES</v>
      </c>
      <c r="Y34" s="7">
        <f>IF($X34="YES",VLOOKUP($F34,'[1]Editors Rescore'!$F$2:$M$103,8,FALSE),"")</f>
        <v>12</v>
      </c>
      <c r="Z34" s="18">
        <f t="shared" si="4"/>
        <v>13</v>
      </c>
    </row>
    <row r="35" spans="1:26" s="9" customFormat="1" ht="45" x14ac:dyDescent="0.2">
      <c r="A35" s="22" t="s">
        <v>146</v>
      </c>
      <c r="B35" s="23" t="s">
        <v>147</v>
      </c>
      <c r="C35" s="10" t="s">
        <v>148</v>
      </c>
      <c r="D35" s="7" t="s">
        <v>29</v>
      </c>
      <c r="E35" s="7" t="s">
        <v>38</v>
      </c>
      <c r="F35" s="7">
        <v>28795213</v>
      </c>
      <c r="G35" s="7" t="s">
        <v>82</v>
      </c>
      <c r="H35" s="20" t="s">
        <v>84</v>
      </c>
      <c r="I35" s="7" t="s">
        <v>109</v>
      </c>
      <c r="J35" s="21"/>
      <c r="K35" s="21"/>
      <c r="L35" s="20">
        <v>4</v>
      </c>
      <c r="M35" s="7">
        <v>3</v>
      </c>
      <c r="N35" s="20">
        <v>4</v>
      </c>
      <c r="O35" s="7">
        <v>3</v>
      </c>
      <c r="P35" s="20">
        <v>5</v>
      </c>
      <c r="Q35" s="7">
        <v>4</v>
      </c>
      <c r="R35" s="20">
        <v>3</v>
      </c>
      <c r="S35" s="7">
        <v>4</v>
      </c>
      <c r="T35" s="16">
        <f t="shared" si="0"/>
        <v>16</v>
      </c>
      <c r="U35" s="7">
        <f t="shared" si="1"/>
        <v>14</v>
      </c>
      <c r="V35" s="17">
        <f t="shared" si="2"/>
        <v>15</v>
      </c>
      <c r="W35" s="7">
        <f t="shared" si="3"/>
        <v>2</v>
      </c>
      <c r="X35" s="7" t="str">
        <f>IF(W35&gt;([1]calculations!$B$1+[1]calculations!$B$2),"YES","")</f>
        <v/>
      </c>
      <c r="Y35" s="7" t="str">
        <f>IF($X35="YES",VLOOKUP($F35,'[1]Editors Rescore'!$F$2:$M$103,8,FALSE),"")</f>
        <v/>
      </c>
      <c r="Z35" s="18">
        <f t="shared" si="4"/>
        <v>15</v>
      </c>
    </row>
    <row r="36" spans="1:26" s="9" customFormat="1" ht="30" x14ac:dyDescent="0.2">
      <c r="A36" s="33" t="s">
        <v>149</v>
      </c>
      <c r="B36" s="23" t="s">
        <v>150</v>
      </c>
      <c r="C36" s="23" t="s">
        <v>151</v>
      </c>
      <c r="D36" s="7" t="s">
        <v>37</v>
      </c>
      <c r="E36" s="7" t="s">
        <v>30</v>
      </c>
      <c r="F36" s="7">
        <v>29527518</v>
      </c>
      <c r="G36" s="7" t="s">
        <v>56</v>
      </c>
      <c r="H36" s="20" t="s">
        <v>57</v>
      </c>
      <c r="I36" s="7" t="s">
        <v>112</v>
      </c>
      <c r="J36" s="20">
        <v>5</v>
      </c>
      <c r="K36" s="7">
        <v>3</v>
      </c>
      <c r="L36" s="20">
        <v>1</v>
      </c>
      <c r="M36" s="7">
        <v>1</v>
      </c>
      <c r="N36" s="21"/>
      <c r="O36" s="21"/>
      <c r="P36" s="20">
        <v>5</v>
      </c>
      <c r="Q36" s="7">
        <v>2</v>
      </c>
      <c r="R36" s="20">
        <v>3</v>
      </c>
      <c r="S36" s="7">
        <v>2</v>
      </c>
      <c r="T36" s="16">
        <f t="shared" si="0"/>
        <v>14</v>
      </c>
      <c r="U36" s="7">
        <f t="shared" si="1"/>
        <v>8</v>
      </c>
      <c r="V36" s="17">
        <f t="shared" si="2"/>
        <v>11</v>
      </c>
      <c r="W36" s="7">
        <f t="shared" si="3"/>
        <v>6</v>
      </c>
      <c r="X36" s="7" t="str">
        <f>IF(W36&gt;([1]calculations!$B$1+[1]calculations!$B$2),"YES","")</f>
        <v>YES</v>
      </c>
      <c r="Y36" s="7">
        <f>IF($X36="YES",VLOOKUP($F36,'[1]Editors Rescore'!$F$2:$M$103,8,FALSE),"")</f>
        <v>9</v>
      </c>
      <c r="Z36" s="18">
        <f t="shared" si="4"/>
        <v>10.333333333333334</v>
      </c>
    </row>
    <row r="37" spans="1:26" s="9" customFormat="1" ht="30" x14ac:dyDescent="0.2">
      <c r="A37" s="33" t="s">
        <v>152</v>
      </c>
      <c r="B37" s="23" t="s">
        <v>153</v>
      </c>
      <c r="C37" s="23" t="s">
        <v>154</v>
      </c>
      <c r="D37" s="13" t="s">
        <v>37</v>
      </c>
      <c r="E37" s="13" t="s">
        <v>38</v>
      </c>
      <c r="F37" s="7">
        <v>29510917</v>
      </c>
      <c r="G37" s="13" t="s">
        <v>56</v>
      </c>
      <c r="H37" s="20" t="s">
        <v>57</v>
      </c>
      <c r="I37" s="7" t="s">
        <v>112</v>
      </c>
      <c r="J37" s="21"/>
      <c r="K37" s="21"/>
      <c r="L37" s="20">
        <v>4</v>
      </c>
      <c r="M37" s="7">
        <v>4</v>
      </c>
      <c r="N37" s="20">
        <v>2</v>
      </c>
      <c r="O37" s="7">
        <v>2</v>
      </c>
      <c r="P37" s="20">
        <v>3</v>
      </c>
      <c r="Q37" s="7">
        <v>3</v>
      </c>
      <c r="R37" s="20">
        <v>3</v>
      </c>
      <c r="S37" s="7">
        <v>4</v>
      </c>
      <c r="T37" s="16">
        <f t="shared" si="0"/>
        <v>12</v>
      </c>
      <c r="U37" s="7">
        <f t="shared" si="1"/>
        <v>13</v>
      </c>
      <c r="V37" s="17">
        <f t="shared" si="2"/>
        <v>12.5</v>
      </c>
      <c r="W37" s="7">
        <f t="shared" si="3"/>
        <v>1</v>
      </c>
      <c r="X37" s="7" t="str">
        <f>IF(W37&gt;([1]calculations!$B$1+[1]calculations!$B$2),"YES","")</f>
        <v/>
      </c>
      <c r="Y37" s="7" t="str">
        <f>IF($X37="YES",VLOOKUP($F37,'[1]Editors Rescore'!$F$2:$M$103,8,FALSE),"")</f>
        <v/>
      </c>
      <c r="Z37" s="18">
        <f t="shared" si="4"/>
        <v>12.5</v>
      </c>
    </row>
    <row r="38" spans="1:26" s="9" customFormat="1" ht="30" x14ac:dyDescent="0.2">
      <c r="A38" s="33" t="s">
        <v>155</v>
      </c>
      <c r="B38" s="23" t="s">
        <v>156</v>
      </c>
      <c r="C38" s="23" t="s">
        <v>157</v>
      </c>
      <c r="D38" s="13" t="s">
        <v>37</v>
      </c>
      <c r="E38" s="13" t="s">
        <v>38</v>
      </c>
      <c r="F38" s="7">
        <v>29519240</v>
      </c>
      <c r="G38" s="13" t="s">
        <v>56</v>
      </c>
      <c r="H38" s="20" t="s">
        <v>57</v>
      </c>
      <c r="I38" s="7" t="s">
        <v>112</v>
      </c>
      <c r="J38" s="21"/>
      <c r="K38" s="21"/>
      <c r="L38" s="20">
        <v>4</v>
      </c>
      <c r="M38" s="7">
        <v>6</v>
      </c>
      <c r="N38" s="20">
        <v>4</v>
      </c>
      <c r="O38" s="7">
        <v>3</v>
      </c>
      <c r="P38" s="20">
        <v>5</v>
      </c>
      <c r="Q38" s="7">
        <v>5</v>
      </c>
      <c r="R38" s="20">
        <v>3</v>
      </c>
      <c r="S38" s="7">
        <v>5</v>
      </c>
      <c r="T38" s="16">
        <f t="shared" si="0"/>
        <v>16</v>
      </c>
      <c r="U38" s="7">
        <f t="shared" si="1"/>
        <v>19</v>
      </c>
      <c r="V38" s="17">
        <f t="shared" si="2"/>
        <v>17.5</v>
      </c>
      <c r="W38" s="7">
        <f t="shared" si="3"/>
        <v>3</v>
      </c>
      <c r="X38" s="7" t="str">
        <f>IF(W38&gt;([1]calculations!$B$1+[1]calculations!$B$2),"YES","")</f>
        <v/>
      </c>
      <c r="Y38" s="7" t="str">
        <f>IF($X38="YES",VLOOKUP($F38,'[1]Editors Rescore'!$F$2:$M$103,8,FALSE),"")</f>
        <v/>
      </c>
      <c r="Z38" s="18">
        <f t="shared" si="4"/>
        <v>17.5</v>
      </c>
    </row>
    <row r="39" spans="1:26" s="9" customFormat="1" ht="60" x14ac:dyDescent="0.2">
      <c r="A39" s="10" t="s">
        <v>158</v>
      </c>
      <c r="B39" s="10" t="s">
        <v>159</v>
      </c>
      <c r="C39" s="10" t="s">
        <v>160</v>
      </c>
      <c r="D39" s="7" t="s">
        <v>37</v>
      </c>
      <c r="E39" s="7" t="s">
        <v>30</v>
      </c>
      <c r="F39" s="7">
        <v>29775039</v>
      </c>
      <c r="G39" s="7" t="s">
        <v>31</v>
      </c>
      <c r="H39" s="25" t="s">
        <v>52</v>
      </c>
      <c r="I39" s="7" t="s">
        <v>32</v>
      </c>
      <c r="J39" s="25">
        <v>5</v>
      </c>
      <c r="K39" s="7">
        <v>4</v>
      </c>
      <c r="L39" s="25">
        <v>2</v>
      </c>
      <c r="M39" s="7">
        <v>1</v>
      </c>
      <c r="N39" s="26"/>
      <c r="O39" s="26"/>
      <c r="P39" s="25">
        <v>5</v>
      </c>
      <c r="Q39" s="7">
        <v>5</v>
      </c>
      <c r="R39" s="25">
        <v>3</v>
      </c>
      <c r="S39" s="7">
        <v>5</v>
      </c>
      <c r="T39" s="16">
        <f t="shared" si="0"/>
        <v>15</v>
      </c>
      <c r="U39" s="7">
        <f t="shared" si="1"/>
        <v>15</v>
      </c>
      <c r="V39" s="17">
        <f t="shared" si="2"/>
        <v>15</v>
      </c>
      <c r="W39" s="7">
        <f t="shared" si="3"/>
        <v>0</v>
      </c>
      <c r="X39" s="7" t="str">
        <f>IF(W39&gt;([1]calculations!$B$1+[1]calculations!$B$2),"YES","")</f>
        <v/>
      </c>
      <c r="Y39" s="7" t="str">
        <f>IF($X39="YES",VLOOKUP($F39,'[1]Editors Rescore'!$F$2:$M$103,8,FALSE),"")</f>
        <v/>
      </c>
      <c r="Z39" s="18">
        <f t="shared" si="4"/>
        <v>15</v>
      </c>
    </row>
    <row r="40" spans="1:26" s="9" customFormat="1" ht="45" x14ac:dyDescent="0.2">
      <c r="A40" s="22" t="s">
        <v>161</v>
      </c>
      <c r="B40" s="10" t="s">
        <v>162</v>
      </c>
      <c r="C40" s="10" t="s">
        <v>163</v>
      </c>
      <c r="D40" s="7" t="s">
        <v>29</v>
      </c>
      <c r="E40" s="7" t="s">
        <v>38</v>
      </c>
      <c r="F40" s="7">
        <v>29807316</v>
      </c>
      <c r="G40" s="7" t="s">
        <v>31</v>
      </c>
      <c r="H40" s="25" t="s">
        <v>65</v>
      </c>
      <c r="I40" s="7" t="s">
        <v>52</v>
      </c>
      <c r="J40" s="21"/>
      <c r="K40" s="21"/>
      <c r="L40" s="25">
        <v>3</v>
      </c>
      <c r="M40" s="7">
        <v>4</v>
      </c>
      <c r="N40" s="25">
        <v>3</v>
      </c>
      <c r="O40" s="7">
        <v>4</v>
      </c>
      <c r="P40" s="25">
        <v>3</v>
      </c>
      <c r="Q40" s="7">
        <v>3</v>
      </c>
      <c r="R40" s="25">
        <v>3</v>
      </c>
      <c r="S40" s="7">
        <v>5</v>
      </c>
      <c r="T40" s="16">
        <f t="shared" si="0"/>
        <v>12</v>
      </c>
      <c r="U40" s="7">
        <f t="shared" si="1"/>
        <v>16</v>
      </c>
      <c r="V40" s="17">
        <f t="shared" si="2"/>
        <v>14</v>
      </c>
      <c r="W40" s="7">
        <f t="shared" si="3"/>
        <v>4</v>
      </c>
      <c r="X40" s="7" t="str">
        <f>IF(W40&gt;([1]calculations!$B$1+[1]calculations!$B$2),"YES","")</f>
        <v/>
      </c>
      <c r="Y40" s="7" t="str">
        <f>IF($X40="YES",VLOOKUP($F40,'[1]Editors Rescore'!$F$2:$M$103,8,FALSE),"")</f>
        <v/>
      </c>
      <c r="Z40" s="18">
        <f t="shared" si="4"/>
        <v>14</v>
      </c>
    </row>
    <row r="41" spans="1:26" s="45" customFormat="1" ht="42" customHeight="1" x14ac:dyDescent="0.2">
      <c r="A41" s="10" t="s">
        <v>164</v>
      </c>
      <c r="B41" s="10" t="s">
        <v>165</v>
      </c>
      <c r="C41" s="10" t="s">
        <v>166</v>
      </c>
      <c r="D41" s="13" t="s">
        <v>51</v>
      </c>
      <c r="E41" s="13" t="s">
        <v>38</v>
      </c>
      <c r="F41" s="13">
        <v>29500028</v>
      </c>
      <c r="G41" s="13" t="s">
        <v>72</v>
      </c>
      <c r="H41" s="20" t="s">
        <v>73</v>
      </c>
      <c r="I41" s="7" t="s">
        <v>74</v>
      </c>
      <c r="J41" s="21"/>
      <c r="K41" s="21"/>
      <c r="L41" s="20">
        <v>3</v>
      </c>
      <c r="M41" s="7">
        <v>1</v>
      </c>
      <c r="N41" s="20">
        <v>1</v>
      </c>
      <c r="O41" s="7">
        <v>1</v>
      </c>
      <c r="P41" s="20">
        <v>5</v>
      </c>
      <c r="Q41" s="7">
        <v>5</v>
      </c>
      <c r="R41" s="20">
        <v>5</v>
      </c>
      <c r="S41" s="7">
        <v>3</v>
      </c>
      <c r="T41" s="16">
        <f t="shared" si="0"/>
        <v>14</v>
      </c>
      <c r="U41" s="7">
        <f t="shared" si="1"/>
        <v>10</v>
      </c>
      <c r="V41" s="17">
        <f t="shared" si="2"/>
        <v>12</v>
      </c>
      <c r="W41" s="7">
        <f t="shared" si="3"/>
        <v>4</v>
      </c>
      <c r="X41" s="7" t="str">
        <f>IF(W41&gt;([1]calculations!$B$1+[1]calculations!$B$2),"YES","")</f>
        <v/>
      </c>
      <c r="Y41" s="7" t="str">
        <f>IF($X41="YES",VLOOKUP($F41,'[1]Editors Rescore'!$F$2:$M$103,8,FALSE),"")</f>
        <v/>
      </c>
      <c r="Z41" s="18">
        <f t="shared" si="4"/>
        <v>12</v>
      </c>
    </row>
    <row r="42" spans="1:26" s="9" customFormat="1" ht="30" x14ac:dyDescent="0.2">
      <c r="A42" s="10" t="s">
        <v>167</v>
      </c>
      <c r="B42" s="10" t="s">
        <v>168</v>
      </c>
      <c r="C42" s="10" t="s">
        <v>169</v>
      </c>
      <c r="D42" s="13" t="s">
        <v>37</v>
      </c>
      <c r="E42" s="13" t="s">
        <v>38</v>
      </c>
      <c r="F42" s="13">
        <v>29744111</v>
      </c>
      <c r="G42" s="13" t="s">
        <v>31</v>
      </c>
      <c r="H42" s="20" t="s">
        <v>32</v>
      </c>
      <c r="I42" s="7" t="s">
        <v>33</v>
      </c>
      <c r="J42" s="21"/>
      <c r="K42" s="21"/>
      <c r="L42" s="20">
        <v>4</v>
      </c>
      <c r="M42" s="7">
        <v>4</v>
      </c>
      <c r="N42" s="20">
        <v>4</v>
      </c>
      <c r="O42" s="7">
        <v>3</v>
      </c>
      <c r="P42" s="20">
        <v>5</v>
      </c>
      <c r="Q42" s="7">
        <v>2</v>
      </c>
      <c r="R42" s="20">
        <v>4</v>
      </c>
      <c r="S42" s="7">
        <v>1</v>
      </c>
      <c r="T42" s="16">
        <f t="shared" si="0"/>
        <v>17</v>
      </c>
      <c r="U42" s="7">
        <f t="shared" si="1"/>
        <v>10</v>
      </c>
      <c r="V42" s="17">
        <f t="shared" si="2"/>
        <v>13.5</v>
      </c>
      <c r="W42" s="7">
        <f t="shared" si="3"/>
        <v>7</v>
      </c>
      <c r="X42" s="7" t="str">
        <f>IF(W42&gt;([1]calculations!$B$1+[1]calculations!$B$2),"YES","")</f>
        <v>YES</v>
      </c>
      <c r="Y42" s="7">
        <f>IF($X42="YES",VLOOKUP($F42,'[1]Editors Rescore'!$F$2:$M$103,8,FALSE),"")</f>
        <v>14</v>
      </c>
      <c r="Z42" s="18">
        <f t="shared" si="4"/>
        <v>13.666666666666666</v>
      </c>
    </row>
    <row r="43" spans="1:26" s="9" customFormat="1" ht="30" x14ac:dyDescent="0.2">
      <c r="A43" s="22" t="s">
        <v>170</v>
      </c>
      <c r="B43" s="10" t="s">
        <v>171</v>
      </c>
      <c r="C43" s="10" t="s">
        <v>172</v>
      </c>
      <c r="D43" s="7" t="s">
        <v>51</v>
      </c>
      <c r="E43" s="7" t="s">
        <v>38</v>
      </c>
      <c r="F43" s="7">
        <v>30456140</v>
      </c>
      <c r="G43" s="7" t="s">
        <v>31</v>
      </c>
      <c r="H43" s="25" t="s">
        <v>33</v>
      </c>
      <c r="I43" s="7" t="s">
        <v>65</v>
      </c>
      <c r="J43" s="21"/>
      <c r="K43" s="21"/>
      <c r="L43" s="25">
        <v>3</v>
      </c>
      <c r="M43" s="7">
        <v>2</v>
      </c>
      <c r="N43" s="25">
        <v>4</v>
      </c>
      <c r="O43" s="7">
        <v>4</v>
      </c>
      <c r="P43" s="25">
        <v>3</v>
      </c>
      <c r="Q43" s="7">
        <v>2</v>
      </c>
      <c r="R43" s="25">
        <v>0</v>
      </c>
      <c r="S43" s="7">
        <v>2</v>
      </c>
      <c r="T43" s="16">
        <f t="shared" si="0"/>
        <v>10</v>
      </c>
      <c r="U43" s="7">
        <f t="shared" si="1"/>
        <v>10</v>
      </c>
      <c r="V43" s="17">
        <f t="shared" si="2"/>
        <v>10</v>
      </c>
      <c r="W43" s="7">
        <f t="shared" si="3"/>
        <v>0</v>
      </c>
      <c r="X43" s="7" t="str">
        <f>IF(W43&gt;([1]calculations!$B$1+[1]calculations!$B$2),"YES","")</f>
        <v/>
      </c>
      <c r="Y43" s="7" t="str">
        <f>IF($X43="YES",VLOOKUP($F43,'[1]Editors Rescore'!$F$2:$M$103,8,FALSE),"")</f>
        <v/>
      </c>
      <c r="Z43" s="18">
        <f t="shared" si="4"/>
        <v>10</v>
      </c>
    </row>
    <row r="44" spans="1:26" s="9" customFormat="1" ht="30" customHeight="1" x14ac:dyDescent="0.2">
      <c r="A44" s="33" t="s">
        <v>173</v>
      </c>
      <c r="B44" s="23" t="s">
        <v>174</v>
      </c>
      <c r="C44" s="23" t="s">
        <v>175</v>
      </c>
      <c r="D44" s="7" t="s">
        <v>37</v>
      </c>
      <c r="E44" s="7" t="s">
        <v>38</v>
      </c>
      <c r="F44" s="7">
        <v>29866583</v>
      </c>
      <c r="G44" s="7" t="s">
        <v>56</v>
      </c>
      <c r="H44" s="20" t="s">
        <v>78</v>
      </c>
      <c r="I44" s="7" t="s">
        <v>100</v>
      </c>
      <c r="J44" s="21"/>
      <c r="K44" s="21"/>
      <c r="L44" s="20">
        <v>6</v>
      </c>
      <c r="M44" s="7">
        <v>6</v>
      </c>
      <c r="N44" s="20">
        <v>4</v>
      </c>
      <c r="O44" s="7">
        <v>4</v>
      </c>
      <c r="P44" s="20">
        <v>3</v>
      </c>
      <c r="Q44" s="7">
        <v>3</v>
      </c>
      <c r="R44" s="20">
        <v>2</v>
      </c>
      <c r="S44" s="7">
        <v>3</v>
      </c>
      <c r="T44" s="16">
        <f t="shared" si="0"/>
        <v>15</v>
      </c>
      <c r="U44" s="7">
        <f t="shared" si="1"/>
        <v>16</v>
      </c>
      <c r="V44" s="17">
        <f t="shared" si="2"/>
        <v>15.5</v>
      </c>
      <c r="W44" s="7">
        <f t="shared" si="3"/>
        <v>1</v>
      </c>
      <c r="X44" s="7" t="str">
        <f>IF(W44&gt;([1]calculations!$B$1+[1]calculations!$B$2),"YES","")</f>
        <v/>
      </c>
      <c r="Y44" s="7" t="str">
        <f>IF($X44="YES",VLOOKUP($F44,'[1]Editors Rescore'!$F$2:$M$103,8,FALSE),"")</f>
        <v/>
      </c>
      <c r="Z44" s="18">
        <f t="shared" si="4"/>
        <v>15.5</v>
      </c>
    </row>
    <row r="45" spans="1:26" s="9" customFormat="1" ht="45" x14ac:dyDescent="0.2">
      <c r="A45" s="22" t="s">
        <v>176</v>
      </c>
      <c r="B45" s="10" t="s">
        <v>177</v>
      </c>
      <c r="C45" s="10" t="s">
        <v>178</v>
      </c>
      <c r="D45" s="7" t="s">
        <v>37</v>
      </c>
      <c r="E45" s="7" t="s">
        <v>30</v>
      </c>
      <c r="F45" s="7">
        <v>30020259</v>
      </c>
      <c r="G45" s="13" t="s">
        <v>39</v>
      </c>
      <c r="H45" s="20" t="s">
        <v>40</v>
      </c>
      <c r="I45" s="7" t="s">
        <v>41</v>
      </c>
      <c r="J45" s="20">
        <v>5</v>
      </c>
      <c r="K45" s="7">
        <v>5</v>
      </c>
      <c r="L45" s="20">
        <v>0</v>
      </c>
      <c r="M45" s="7">
        <v>0</v>
      </c>
      <c r="N45" s="21"/>
      <c r="O45" s="21"/>
      <c r="P45" s="20">
        <v>5</v>
      </c>
      <c r="Q45" s="7">
        <v>4</v>
      </c>
      <c r="R45" s="20">
        <v>3</v>
      </c>
      <c r="S45" s="7">
        <v>4</v>
      </c>
      <c r="T45" s="16">
        <f t="shared" si="0"/>
        <v>13</v>
      </c>
      <c r="U45" s="7">
        <f t="shared" si="1"/>
        <v>13</v>
      </c>
      <c r="V45" s="17">
        <f t="shared" si="2"/>
        <v>13</v>
      </c>
      <c r="W45" s="7">
        <f t="shared" si="3"/>
        <v>0</v>
      </c>
      <c r="X45" s="7" t="str">
        <f>IF(W45&gt;([1]calculations!$B$1+[1]calculations!$B$2),"YES","")</f>
        <v/>
      </c>
      <c r="Y45" s="7" t="str">
        <f>IF($X45="YES",VLOOKUP($F45,'[1]Editors Rescore'!$F$2:$M$103,8,FALSE),"")</f>
        <v/>
      </c>
      <c r="Z45" s="18">
        <f t="shared" si="4"/>
        <v>13</v>
      </c>
    </row>
    <row r="46" spans="1:26" s="9" customFormat="1" ht="60" x14ac:dyDescent="0.2">
      <c r="A46" s="33" t="s">
        <v>179</v>
      </c>
      <c r="B46" s="10" t="s">
        <v>180</v>
      </c>
      <c r="C46" s="10" t="s">
        <v>181</v>
      </c>
      <c r="D46" s="13" t="s">
        <v>29</v>
      </c>
      <c r="E46" s="13" t="s">
        <v>38</v>
      </c>
      <c r="F46" s="13">
        <v>29887301</v>
      </c>
      <c r="G46" s="7" t="s">
        <v>45</v>
      </c>
      <c r="H46" s="20" t="s">
        <v>47</v>
      </c>
      <c r="I46" s="7" t="s">
        <v>88</v>
      </c>
      <c r="J46" s="21"/>
      <c r="K46" s="21"/>
      <c r="L46" s="46">
        <v>1</v>
      </c>
      <c r="M46" s="7">
        <v>1</v>
      </c>
      <c r="N46" s="46">
        <v>0</v>
      </c>
      <c r="O46" s="7">
        <v>1</v>
      </c>
      <c r="P46" s="46">
        <v>4</v>
      </c>
      <c r="Q46" s="7">
        <v>4</v>
      </c>
      <c r="R46" s="46">
        <v>1</v>
      </c>
      <c r="S46" s="7">
        <v>5</v>
      </c>
      <c r="T46" s="16">
        <f t="shared" si="0"/>
        <v>6</v>
      </c>
      <c r="U46" s="7">
        <f t="shared" si="1"/>
        <v>11</v>
      </c>
      <c r="V46" s="17">
        <f t="shared" si="2"/>
        <v>8.5</v>
      </c>
      <c r="W46" s="7">
        <f t="shared" si="3"/>
        <v>5</v>
      </c>
      <c r="X46" s="7" t="str">
        <f>IF(W46&gt;([1]calculations!$B$1+[1]calculations!$B$2),"YES","")</f>
        <v>YES</v>
      </c>
      <c r="Y46" s="7">
        <f>IF($X46="YES",VLOOKUP($F46,'[1]Editors Rescore'!$F$2:$M$103,8,FALSE),"")</f>
        <v>5</v>
      </c>
      <c r="Z46" s="18">
        <f t="shared" si="4"/>
        <v>7.333333333333333</v>
      </c>
    </row>
    <row r="47" spans="1:26" s="9" customFormat="1" ht="45" x14ac:dyDescent="0.2">
      <c r="A47" s="33" t="s">
        <v>182</v>
      </c>
      <c r="B47" s="10" t="s">
        <v>183</v>
      </c>
      <c r="C47" s="10" t="s">
        <v>184</v>
      </c>
      <c r="D47" s="7" t="s">
        <v>51</v>
      </c>
      <c r="E47" s="7" t="s">
        <v>38</v>
      </c>
      <c r="F47" s="7">
        <v>30060800</v>
      </c>
      <c r="G47" s="7" t="s">
        <v>82</v>
      </c>
      <c r="H47" s="20" t="s">
        <v>109</v>
      </c>
      <c r="I47" s="7" t="s">
        <v>106</v>
      </c>
      <c r="J47" s="21"/>
      <c r="K47" s="21"/>
      <c r="L47" s="20">
        <v>1</v>
      </c>
      <c r="M47" s="7">
        <v>3</v>
      </c>
      <c r="N47" s="20">
        <v>1</v>
      </c>
      <c r="O47" s="7">
        <v>2</v>
      </c>
      <c r="P47" s="20">
        <v>2</v>
      </c>
      <c r="Q47" s="7">
        <v>3</v>
      </c>
      <c r="R47" s="20">
        <v>2</v>
      </c>
      <c r="S47" s="7">
        <v>1</v>
      </c>
      <c r="T47" s="16">
        <f t="shared" si="0"/>
        <v>6</v>
      </c>
      <c r="U47" s="7">
        <f t="shared" si="1"/>
        <v>9</v>
      </c>
      <c r="V47" s="17">
        <f t="shared" si="2"/>
        <v>7.5</v>
      </c>
      <c r="W47" s="7">
        <f t="shared" si="3"/>
        <v>3</v>
      </c>
      <c r="X47" s="7" t="str">
        <f>IF(W47&gt;([1]calculations!$B$1+[1]calculations!$B$2),"YES","")</f>
        <v/>
      </c>
      <c r="Y47" s="7" t="str">
        <f>IF($X47="YES",VLOOKUP($F47,'[1]Editors Rescore'!$F$2:$M$103,8,FALSE),"")</f>
        <v/>
      </c>
      <c r="Z47" s="18">
        <f t="shared" si="4"/>
        <v>7.5</v>
      </c>
    </row>
    <row r="48" spans="1:26" s="9" customFormat="1" ht="30" x14ac:dyDescent="0.2">
      <c r="A48" s="10" t="s">
        <v>185</v>
      </c>
      <c r="B48" s="23" t="s">
        <v>186</v>
      </c>
      <c r="C48" s="23" t="s">
        <v>187</v>
      </c>
      <c r="D48" s="13" t="s">
        <v>51</v>
      </c>
      <c r="E48" s="13" t="s">
        <v>38</v>
      </c>
      <c r="F48" s="7">
        <v>29904225</v>
      </c>
      <c r="G48" s="7" t="s">
        <v>45</v>
      </c>
      <c r="H48" s="20" t="s">
        <v>47</v>
      </c>
      <c r="I48" s="7" t="s">
        <v>88</v>
      </c>
      <c r="J48" s="21"/>
      <c r="K48" s="21"/>
      <c r="L48" s="16">
        <v>1</v>
      </c>
      <c r="M48" s="7">
        <v>1</v>
      </c>
      <c r="N48" s="16">
        <v>4</v>
      </c>
      <c r="O48" s="7">
        <v>1</v>
      </c>
      <c r="P48" s="16">
        <v>3</v>
      </c>
      <c r="Q48" s="7">
        <v>1</v>
      </c>
      <c r="R48" s="16">
        <v>1</v>
      </c>
      <c r="S48" s="7">
        <v>4</v>
      </c>
      <c r="T48" s="16">
        <f t="shared" si="0"/>
        <v>9</v>
      </c>
      <c r="U48" s="7">
        <f t="shared" si="1"/>
        <v>7</v>
      </c>
      <c r="V48" s="17">
        <f t="shared" si="2"/>
        <v>8</v>
      </c>
      <c r="W48" s="7">
        <f t="shared" si="3"/>
        <v>2</v>
      </c>
      <c r="X48" s="7" t="str">
        <f>IF(W48&gt;([1]calculations!$B$1+[1]calculations!$B$2),"YES","")</f>
        <v/>
      </c>
      <c r="Y48" s="7" t="str">
        <f>IF($X48="YES",VLOOKUP($F48,'[1]Editors Rescore'!$F$2:$M$103,8,FALSE),"")</f>
        <v/>
      </c>
      <c r="Z48" s="18">
        <f t="shared" si="4"/>
        <v>8</v>
      </c>
    </row>
    <row r="49" spans="1:26" s="9" customFormat="1" ht="30" x14ac:dyDescent="0.2">
      <c r="A49" s="10" t="s">
        <v>188</v>
      </c>
      <c r="B49" s="10" t="s">
        <v>189</v>
      </c>
      <c r="C49" s="10" t="s">
        <v>190</v>
      </c>
      <c r="D49" s="13" t="s">
        <v>37</v>
      </c>
      <c r="E49" s="13" t="s">
        <v>38</v>
      </c>
      <c r="F49" s="13">
        <v>30364370</v>
      </c>
      <c r="G49" s="13" t="s">
        <v>45</v>
      </c>
      <c r="H49" s="20" t="s">
        <v>88</v>
      </c>
      <c r="I49" s="7" t="s">
        <v>69</v>
      </c>
      <c r="J49" s="21"/>
      <c r="K49" s="21"/>
      <c r="L49" s="20">
        <v>2</v>
      </c>
      <c r="M49" s="7">
        <v>2</v>
      </c>
      <c r="N49" s="20">
        <v>4</v>
      </c>
      <c r="O49" s="7">
        <v>4</v>
      </c>
      <c r="P49" s="20">
        <v>5</v>
      </c>
      <c r="Q49" s="7">
        <v>5</v>
      </c>
      <c r="R49" s="20">
        <v>5</v>
      </c>
      <c r="S49" s="7">
        <v>3</v>
      </c>
      <c r="T49" s="16">
        <f t="shared" si="0"/>
        <v>16</v>
      </c>
      <c r="U49" s="7">
        <f t="shared" si="1"/>
        <v>14</v>
      </c>
      <c r="V49" s="17">
        <f t="shared" si="2"/>
        <v>15</v>
      </c>
      <c r="W49" s="7">
        <f t="shared" si="3"/>
        <v>2</v>
      </c>
      <c r="X49" s="7" t="str">
        <f>IF(W49&gt;([1]calculations!$B$1+[1]calculations!$B$2),"YES","")</f>
        <v/>
      </c>
      <c r="Y49" s="7" t="str">
        <f>IF($X49="YES",VLOOKUP($F49,'[1]Editors Rescore'!$F$2:$M$103,8,FALSE),"")</f>
        <v/>
      </c>
      <c r="Z49" s="18">
        <f t="shared" si="4"/>
        <v>15</v>
      </c>
    </row>
    <row r="50" spans="1:26" s="9" customFormat="1" ht="45" x14ac:dyDescent="0.2">
      <c r="A50" s="22" t="s">
        <v>191</v>
      </c>
      <c r="B50" s="10" t="s">
        <v>192</v>
      </c>
      <c r="C50" s="10" t="s">
        <v>193</v>
      </c>
      <c r="D50" s="7" t="s">
        <v>37</v>
      </c>
      <c r="E50" s="7" t="s">
        <v>38</v>
      </c>
      <c r="F50" s="7">
        <v>29750227</v>
      </c>
      <c r="G50" s="7" t="s">
        <v>31</v>
      </c>
      <c r="H50" s="25" t="s">
        <v>32</v>
      </c>
      <c r="I50" s="7" t="s">
        <v>33</v>
      </c>
      <c r="J50" s="21"/>
      <c r="K50" s="21"/>
      <c r="L50" s="25">
        <v>3</v>
      </c>
      <c r="M50" s="7">
        <v>4</v>
      </c>
      <c r="N50" s="25">
        <v>4</v>
      </c>
      <c r="O50" s="7">
        <v>3</v>
      </c>
      <c r="P50" s="25">
        <v>5</v>
      </c>
      <c r="Q50" s="7">
        <v>3</v>
      </c>
      <c r="R50" s="25">
        <v>5</v>
      </c>
      <c r="S50" s="7">
        <v>4</v>
      </c>
      <c r="T50" s="16">
        <f t="shared" si="0"/>
        <v>17</v>
      </c>
      <c r="U50" s="7">
        <f t="shared" si="1"/>
        <v>14</v>
      </c>
      <c r="V50" s="17">
        <f t="shared" si="2"/>
        <v>15.5</v>
      </c>
      <c r="W50" s="7">
        <f t="shared" si="3"/>
        <v>3</v>
      </c>
      <c r="X50" s="7" t="str">
        <f>IF(W50&gt;([1]calculations!$B$1+[1]calculations!$B$2),"YES","")</f>
        <v/>
      </c>
      <c r="Y50" s="7" t="str">
        <f>IF($X50="YES",VLOOKUP($F50,'[1]Editors Rescore'!$F$2:$M$103,8,FALSE),"")</f>
        <v/>
      </c>
      <c r="Z50" s="18">
        <f t="shared" si="4"/>
        <v>15.5</v>
      </c>
    </row>
    <row r="51" spans="1:26" s="9" customFormat="1" ht="45" x14ac:dyDescent="0.2">
      <c r="A51" s="22" t="s">
        <v>191</v>
      </c>
      <c r="B51" s="10" t="s">
        <v>194</v>
      </c>
      <c r="C51" s="10" t="s">
        <v>193</v>
      </c>
      <c r="D51" s="7" t="s">
        <v>37</v>
      </c>
      <c r="E51" s="7" t="s">
        <v>38</v>
      </c>
      <c r="F51" s="7">
        <v>29878033</v>
      </c>
      <c r="G51" s="7" t="s">
        <v>31</v>
      </c>
      <c r="H51" s="25" t="s">
        <v>65</v>
      </c>
      <c r="I51" s="7" t="s">
        <v>52</v>
      </c>
      <c r="J51" s="21"/>
      <c r="K51" s="21"/>
      <c r="L51" s="25">
        <v>4</v>
      </c>
      <c r="M51" s="7">
        <v>4</v>
      </c>
      <c r="N51" s="25">
        <v>3</v>
      </c>
      <c r="O51" s="7">
        <v>4</v>
      </c>
      <c r="P51" s="25">
        <v>3</v>
      </c>
      <c r="Q51" s="7">
        <v>3</v>
      </c>
      <c r="R51" s="25">
        <v>4</v>
      </c>
      <c r="S51" s="7">
        <v>4</v>
      </c>
      <c r="T51" s="16">
        <f t="shared" si="0"/>
        <v>14</v>
      </c>
      <c r="U51" s="7">
        <f t="shared" si="1"/>
        <v>15</v>
      </c>
      <c r="V51" s="17">
        <f t="shared" si="2"/>
        <v>14.5</v>
      </c>
      <c r="W51" s="7">
        <f t="shared" si="3"/>
        <v>1</v>
      </c>
      <c r="X51" s="7" t="str">
        <f>IF(W51&gt;([1]calculations!$B$1+[1]calculations!$B$2),"YES","")</f>
        <v/>
      </c>
      <c r="Y51" s="7" t="str">
        <f>IF($X51="YES",VLOOKUP($F51,'[1]Editors Rescore'!$F$2:$M$103,8,FALSE),"")</f>
        <v/>
      </c>
      <c r="Z51" s="18">
        <f t="shared" si="4"/>
        <v>14.5</v>
      </c>
    </row>
    <row r="52" spans="1:26" s="9" customFormat="1" ht="45" x14ac:dyDescent="0.2">
      <c r="A52" s="23" t="s">
        <v>195</v>
      </c>
      <c r="B52" s="23" t="s">
        <v>196</v>
      </c>
      <c r="C52" s="23" t="s">
        <v>197</v>
      </c>
      <c r="D52" s="13" t="s">
        <v>37</v>
      </c>
      <c r="E52" s="13" t="s">
        <v>30</v>
      </c>
      <c r="F52" s="13">
        <v>29893746</v>
      </c>
      <c r="G52" s="13" t="s">
        <v>45</v>
      </c>
      <c r="H52" s="14" t="s">
        <v>47</v>
      </c>
      <c r="I52" s="13" t="s">
        <v>88</v>
      </c>
      <c r="J52" s="47">
        <v>4</v>
      </c>
      <c r="K52" s="13">
        <v>5</v>
      </c>
      <c r="L52" s="47">
        <v>3</v>
      </c>
      <c r="M52" s="13">
        <v>5</v>
      </c>
      <c r="N52" s="15"/>
      <c r="O52" s="15"/>
      <c r="P52" s="47">
        <v>2</v>
      </c>
      <c r="Q52" s="13">
        <v>5</v>
      </c>
      <c r="R52" s="47">
        <v>1</v>
      </c>
      <c r="S52" s="13">
        <v>5</v>
      </c>
      <c r="T52" s="47">
        <f t="shared" si="0"/>
        <v>10</v>
      </c>
      <c r="U52" s="13">
        <f t="shared" si="1"/>
        <v>20</v>
      </c>
      <c r="V52" s="48">
        <f t="shared" si="2"/>
        <v>15</v>
      </c>
      <c r="W52" s="7">
        <f t="shared" si="3"/>
        <v>10</v>
      </c>
      <c r="X52" s="7" t="str">
        <f>IF(W52&gt;([1]calculations!$B$1+[1]calculations!$B$2),"YES","")</f>
        <v>YES</v>
      </c>
      <c r="Y52" s="7">
        <f>IF($X52="YES",VLOOKUP($F52,'[1]Editors Rescore'!$F$2:$M$103,8,FALSE),"")</f>
        <v>16</v>
      </c>
      <c r="Z52" s="18">
        <f t="shared" si="4"/>
        <v>15.333333333333334</v>
      </c>
    </row>
    <row r="53" spans="1:26" s="9" customFormat="1" ht="30" x14ac:dyDescent="0.2">
      <c r="A53" s="22" t="s">
        <v>198</v>
      </c>
      <c r="B53" s="10" t="s">
        <v>199</v>
      </c>
      <c r="C53" s="10" t="s">
        <v>99</v>
      </c>
      <c r="D53" s="7" t="s">
        <v>29</v>
      </c>
      <c r="E53" s="7" t="s">
        <v>38</v>
      </c>
      <c r="F53" s="30">
        <v>30261941</v>
      </c>
      <c r="G53" s="7" t="s">
        <v>82</v>
      </c>
      <c r="H53" s="20" t="s">
        <v>84</v>
      </c>
      <c r="I53" s="7" t="s">
        <v>109</v>
      </c>
      <c r="J53" s="21"/>
      <c r="K53" s="21"/>
      <c r="L53" s="20">
        <v>4</v>
      </c>
      <c r="M53" s="7">
        <v>3</v>
      </c>
      <c r="N53" s="20">
        <v>1</v>
      </c>
      <c r="O53" s="7">
        <v>4</v>
      </c>
      <c r="P53" s="20">
        <v>3</v>
      </c>
      <c r="Q53" s="7">
        <v>4</v>
      </c>
      <c r="R53" s="20">
        <v>2</v>
      </c>
      <c r="S53" s="7">
        <v>4</v>
      </c>
      <c r="T53" s="16">
        <f t="shared" si="0"/>
        <v>10</v>
      </c>
      <c r="U53" s="7">
        <f t="shared" si="1"/>
        <v>15</v>
      </c>
      <c r="V53" s="17">
        <f t="shared" si="2"/>
        <v>12.5</v>
      </c>
      <c r="W53" s="7">
        <f t="shared" si="3"/>
        <v>5</v>
      </c>
      <c r="X53" s="7" t="str">
        <f>IF(W53&gt;([1]calculations!$B$1+[1]calculations!$B$2),"YES","")</f>
        <v>YES</v>
      </c>
      <c r="Y53" s="7">
        <f>IF($X53="YES",VLOOKUP($F53,'[1]Editors Rescore'!$F$2:$M$103,8,FALSE),"")</f>
        <v>13</v>
      </c>
      <c r="Z53" s="18">
        <f t="shared" si="4"/>
        <v>12.666666666666666</v>
      </c>
    </row>
    <row r="54" spans="1:26" s="9" customFormat="1" ht="45" x14ac:dyDescent="0.2">
      <c r="A54" s="22" t="s">
        <v>200</v>
      </c>
      <c r="B54" s="10" t="s">
        <v>201</v>
      </c>
      <c r="C54" s="10" t="s">
        <v>202</v>
      </c>
      <c r="D54" s="7" t="s">
        <v>37</v>
      </c>
      <c r="E54" s="7" t="s">
        <v>38</v>
      </c>
      <c r="F54" s="7">
        <v>28155017</v>
      </c>
      <c r="G54" s="7" t="s">
        <v>82</v>
      </c>
      <c r="H54" s="20" t="s">
        <v>83</v>
      </c>
      <c r="I54" s="7" t="s">
        <v>84</v>
      </c>
      <c r="J54" s="21"/>
      <c r="K54" s="21"/>
      <c r="L54" s="20">
        <v>4</v>
      </c>
      <c r="M54" s="7">
        <v>4</v>
      </c>
      <c r="N54" s="20">
        <v>4</v>
      </c>
      <c r="O54" s="7">
        <v>4</v>
      </c>
      <c r="P54" s="20">
        <v>3</v>
      </c>
      <c r="Q54" s="7">
        <v>5</v>
      </c>
      <c r="R54" s="20">
        <v>4</v>
      </c>
      <c r="S54" s="7">
        <v>5</v>
      </c>
      <c r="T54" s="16">
        <f t="shared" si="0"/>
        <v>15</v>
      </c>
      <c r="U54" s="7">
        <f t="shared" si="1"/>
        <v>18</v>
      </c>
      <c r="V54" s="17">
        <f t="shared" si="2"/>
        <v>16.5</v>
      </c>
      <c r="W54" s="7">
        <f t="shared" si="3"/>
        <v>3</v>
      </c>
      <c r="X54" s="7" t="str">
        <f>IF(W54&gt;([1]calculations!$B$1+[1]calculations!$B$2),"YES","")</f>
        <v/>
      </c>
      <c r="Y54" s="7" t="str">
        <f>IF($X54="YES",VLOOKUP($F54,'[1]Editors Rescore'!$F$2:$M$103,8,FALSE),"")</f>
        <v/>
      </c>
      <c r="Z54" s="18">
        <f t="shared" si="4"/>
        <v>16.5</v>
      </c>
    </row>
    <row r="55" spans="1:26" s="9" customFormat="1" ht="30" x14ac:dyDescent="0.2">
      <c r="A55" s="22" t="s">
        <v>203</v>
      </c>
      <c r="B55" s="10" t="s">
        <v>204</v>
      </c>
      <c r="C55" s="23" t="s">
        <v>205</v>
      </c>
      <c r="D55" s="7" t="s">
        <v>37</v>
      </c>
      <c r="E55" s="7" t="s">
        <v>30</v>
      </c>
      <c r="F55" s="7">
        <v>29696826</v>
      </c>
      <c r="G55" s="7" t="s">
        <v>56</v>
      </c>
      <c r="H55" s="49" t="s">
        <v>100</v>
      </c>
      <c r="I55" s="7" t="s">
        <v>61</v>
      </c>
      <c r="J55" s="49">
        <v>5</v>
      </c>
      <c r="K55" s="7">
        <v>5</v>
      </c>
      <c r="L55" s="49">
        <v>5</v>
      </c>
      <c r="M55" s="7">
        <v>3</v>
      </c>
      <c r="N55" s="50"/>
      <c r="O55" s="50"/>
      <c r="P55" s="49">
        <v>5</v>
      </c>
      <c r="Q55" s="7">
        <v>5</v>
      </c>
      <c r="R55" s="49">
        <v>5</v>
      </c>
      <c r="S55" s="7">
        <v>4</v>
      </c>
      <c r="T55" s="16">
        <f t="shared" si="0"/>
        <v>20</v>
      </c>
      <c r="U55" s="7">
        <f t="shared" si="1"/>
        <v>17</v>
      </c>
      <c r="V55" s="17">
        <f t="shared" si="2"/>
        <v>18.5</v>
      </c>
      <c r="W55" s="7">
        <f t="shared" si="3"/>
        <v>3</v>
      </c>
      <c r="X55" s="7" t="str">
        <f>IF(W55&gt;([1]calculations!$B$1+[1]calculations!$B$2),"YES","")</f>
        <v/>
      </c>
      <c r="Y55" s="7" t="str">
        <f>IF($X55="YES",VLOOKUP($F55,'[1]Editors Rescore'!$F$2:$M$103,8,FALSE),"")</f>
        <v/>
      </c>
      <c r="Z55" s="18">
        <f t="shared" si="4"/>
        <v>18.5</v>
      </c>
    </row>
    <row r="56" spans="1:26" s="9" customFormat="1" ht="30" x14ac:dyDescent="0.2">
      <c r="A56" s="10" t="s">
        <v>206</v>
      </c>
      <c r="B56" s="11" t="s">
        <v>207</v>
      </c>
      <c r="C56" s="11" t="s">
        <v>208</v>
      </c>
      <c r="D56" s="12" t="s">
        <v>51</v>
      </c>
      <c r="E56" s="12" t="s">
        <v>38</v>
      </c>
      <c r="F56" s="12">
        <v>30311213</v>
      </c>
      <c r="G56" s="13" t="s">
        <v>31</v>
      </c>
      <c r="H56" s="14" t="s">
        <v>32</v>
      </c>
      <c r="I56" s="13" t="s">
        <v>33</v>
      </c>
      <c r="J56" s="15"/>
      <c r="K56" s="15"/>
      <c r="L56" s="14">
        <v>3</v>
      </c>
      <c r="M56" s="13">
        <v>3</v>
      </c>
      <c r="N56" s="14">
        <v>4</v>
      </c>
      <c r="O56" s="13">
        <v>4</v>
      </c>
      <c r="P56" s="14">
        <v>3</v>
      </c>
      <c r="Q56" s="13">
        <v>5</v>
      </c>
      <c r="R56" s="14">
        <v>3</v>
      </c>
      <c r="S56" s="13">
        <v>4</v>
      </c>
      <c r="T56" s="16">
        <f t="shared" si="0"/>
        <v>13</v>
      </c>
      <c r="U56" s="7">
        <f t="shared" si="1"/>
        <v>16</v>
      </c>
      <c r="V56" s="17">
        <f t="shared" si="2"/>
        <v>14.5</v>
      </c>
      <c r="W56" s="7">
        <f t="shared" si="3"/>
        <v>3</v>
      </c>
      <c r="X56" s="7" t="str">
        <f>IF(W56&gt;([1]calculations!$B$1+[1]calculations!$B$2),"YES","")</f>
        <v/>
      </c>
      <c r="Y56" s="7" t="str">
        <f>IF($X56="YES",VLOOKUP($F56,'[1]Editors Rescore'!$F$2:$M$103,8,FALSE),"")</f>
        <v/>
      </c>
      <c r="Z56" s="18">
        <f t="shared" si="4"/>
        <v>14.5</v>
      </c>
    </row>
    <row r="57" spans="1:26" s="9" customFormat="1" ht="45" customHeight="1" x14ac:dyDescent="0.2">
      <c r="A57" s="33" t="s">
        <v>209</v>
      </c>
      <c r="B57" s="23" t="s">
        <v>210</v>
      </c>
      <c r="C57" s="23" t="s">
        <v>211</v>
      </c>
      <c r="D57" s="7" t="s">
        <v>29</v>
      </c>
      <c r="E57" s="13" t="s">
        <v>30</v>
      </c>
      <c r="F57" s="7">
        <v>29888166</v>
      </c>
      <c r="G57" s="13" t="s">
        <v>45</v>
      </c>
      <c r="H57" s="20" t="s">
        <v>47</v>
      </c>
      <c r="I57" s="7" t="s">
        <v>88</v>
      </c>
      <c r="J57" s="16">
        <v>5</v>
      </c>
      <c r="K57" s="7">
        <v>5</v>
      </c>
      <c r="L57" s="16">
        <v>0</v>
      </c>
      <c r="M57" s="7">
        <v>1</v>
      </c>
      <c r="N57" s="21"/>
      <c r="O57" s="21"/>
      <c r="P57" s="16">
        <v>3</v>
      </c>
      <c r="Q57" s="7">
        <v>5</v>
      </c>
      <c r="R57" s="16">
        <v>3</v>
      </c>
      <c r="S57" s="7">
        <v>5</v>
      </c>
      <c r="T57" s="16">
        <f t="shared" si="0"/>
        <v>11</v>
      </c>
      <c r="U57" s="7">
        <f t="shared" si="1"/>
        <v>16</v>
      </c>
      <c r="V57" s="17">
        <f t="shared" si="2"/>
        <v>13.5</v>
      </c>
      <c r="W57" s="7">
        <f t="shared" si="3"/>
        <v>5</v>
      </c>
      <c r="X57" s="7" t="str">
        <f>IF(W57&gt;([1]calculations!$B$1+[1]calculations!$B$2),"YES","")</f>
        <v>YES</v>
      </c>
      <c r="Y57" s="7">
        <f>IF($X57="YES",VLOOKUP($F57,'[1]Editors Rescore'!$F$2:$M$103,8,FALSE),"")</f>
        <v>9</v>
      </c>
      <c r="Z57" s="18">
        <f t="shared" si="4"/>
        <v>12</v>
      </c>
    </row>
    <row r="58" spans="1:26" s="9" customFormat="1" ht="30" x14ac:dyDescent="0.2">
      <c r="A58" s="51" t="s">
        <v>212</v>
      </c>
      <c r="B58" s="52" t="s">
        <v>213</v>
      </c>
      <c r="C58" s="52" t="s">
        <v>99</v>
      </c>
      <c r="D58" s="42" t="s">
        <v>51</v>
      </c>
      <c r="E58" s="42" t="s">
        <v>38</v>
      </c>
      <c r="F58" s="43">
        <v>30246675</v>
      </c>
      <c r="G58" s="42" t="s">
        <v>82</v>
      </c>
      <c r="H58" s="20" t="s">
        <v>83</v>
      </c>
      <c r="I58" s="7" t="s">
        <v>84</v>
      </c>
      <c r="J58" s="53"/>
      <c r="K58" s="53"/>
      <c r="L58" s="20">
        <v>1</v>
      </c>
      <c r="M58" s="7">
        <v>1</v>
      </c>
      <c r="N58" s="20">
        <v>1</v>
      </c>
      <c r="O58" s="7">
        <v>1</v>
      </c>
      <c r="P58" s="20">
        <v>2</v>
      </c>
      <c r="Q58" s="7">
        <v>3</v>
      </c>
      <c r="R58" s="20">
        <v>1</v>
      </c>
      <c r="S58" s="7">
        <v>0</v>
      </c>
      <c r="T58" s="16">
        <f t="shared" si="0"/>
        <v>5</v>
      </c>
      <c r="U58" s="7">
        <f t="shared" si="1"/>
        <v>5</v>
      </c>
      <c r="V58" s="17">
        <f t="shared" si="2"/>
        <v>5</v>
      </c>
      <c r="W58" s="7">
        <f t="shared" si="3"/>
        <v>0</v>
      </c>
      <c r="X58" s="7" t="str">
        <f>IF(W58&gt;([1]calculations!$B$1+[1]calculations!$B$2),"YES","")</f>
        <v/>
      </c>
      <c r="Y58" s="7" t="str">
        <f>IF($X58="YES",VLOOKUP($F58,'[1]Editors Rescore'!$F$2:$M$103,8,FALSE),"")</f>
        <v/>
      </c>
      <c r="Z58" s="18">
        <f t="shared" si="4"/>
        <v>5</v>
      </c>
    </row>
    <row r="59" spans="1:26" s="9" customFormat="1" ht="30" x14ac:dyDescent="0.2">
      <c r="A59" s="22" t="s">
        <v>214</v>
      </c>
      <c r="B59" s="10" t="s">
        <v>215</v>
      </c>
      <c r="C59" s="10" t="s">
        <v>216</v>
      </c>
      <c r="D59" s="7" t="s">
        <v>37</v>
      </c>
      <c r="E59" s="7" t="s">
        <v>30</v>
      </c>
      <c r="F59" s="7">
        <v>30470688</v>
      </c>
      <c r="G59" s="13" t="s">
        <v>56</v>
      </c>
      <c r="H59" s="20" t="s">
        <v>61</v>
      </c>
      <c r="I59" s="7" t="s">
        <v>57</v>
      </c>
      <c r="J59" s="20">
        <v>5</v>
      </c>
      <c r="K59" s="7">
        <v>5</v>
      </c>
      <c r="L59" s="20">
        <v>3</v>
      </c>
      <c r="M59" s="7">
        <v>3</v>
      </c>
      <c r="N59" s="21"/>
      <c r="O59" s="21"/>
      <c r="P59" s="20">
        <v>5</v>
      </c>
      <c r="Q59" s="7">
        <v>5</v>
      </c>
      <c r="R59" s="20">
        <v>4</v>
      </c>
      <c r="S59" s="7">
        <v>3</v>
      </c>
      <c r="T59" s="16">
        <f t="shared" si="0"/>
        <v>17</v>
      </c>
      <c r="U59" s="7">
        <f t="shared" si="1"/>
        <v>16</v>
      </c>
      <c r="V59" s="17">
        <f t="shared" si="2"/>
        <v>16.5</v>
      </c>
      <c r="W59" s="7">
        <f t="shared" si="3"/>
        <v>1</v>
      </c>
      <c r="X59" s="7" t="str">
        <f>IF(W59&gt;([1]calculations!$B$1+[1]calculations!$B$2),"YES","")</f>
        <v/>
      </c>
      <c r="Y59" s="7" t="str">
        <f>IF($X59="YES",VLOOKUP($F59,'[1]Editors Rescore'!$F$2:$M$103,8,FALSE),"")</f>
        <v/>
      </c>
      <c r="Z59" s="18">
        <f t="shared" si="4"/>
        <v>16.5</v>
      </c>
    </row>
    <row r="60" spans="1:26" s="9" customFormat="1" ht="45" x14ac:dyDescent="0.2">
      <c r="A60" s="22" t="s">
        <v>217</v>
      </c>
      <c r="B60" s="23" t="s">
        <v>218</v>
      </c>
      <c r="C60" s="23" t="s">
        <v>219</v>
      </c>
      <c r="D60" s="7" t="s">
        <v>37</v>
      </c>
      <c r="E60" s="7" t="s">
        <v>38</v>
      </c>
      <c r="F60" s="30">
        <v>30541384</v>
      </c>
      <c r="G60" s="7" t="s">
        <v>56</v>
      </c>
      <c r="H60" s="20" t="s">
        <v>100</v>
      </c>
      <c r="I60" s="7" t="s">
        <v>61</v>
      </c>
      <c r="J60" s="21"/>
      <c r="K60" s="21"/>
      <c r="L60" s="20">
        <v>2</v>
      </c>
      <c r="M60" s="7">
        <v>4</v>
      </c>
      <c r="N60" s="20">
        <v>4</v>
      </c>
      <c r="O60" s="7">
        <v>4</v>
      </c>
      <c r="P60" s="20">
        <v>3</v>
      </c>
      <c r="Q60" s="7">
        <v>5</v>
      </c>
      <c r="R60" s="20">
        <v>3</v>
      </c>
      <c r="S60" s="7">
        <v>3</v>
      </c>
      <c r="T60" s="16">
        <f t="shared" si="0"/>
        <v>12</v>
      </c>
      <c r="U60" s="7">
        <f t="shared" si="1"/>
        <v>16</v>
      </c>
      <c r="V60" s="17">
        <f t="shared" si="2"/>
        <v>14</v>
      </c>
      <c r="W60" s="7">
        <f t="shared" si="3"/>
        <v>4</v>
      </c>
      <c r="X60" s="7" t="str">
        <f>IF(W60&gt;([1]calculations!$B$1+[1]calculations!$B$2),"YES","")</f>
        <v/>
      </c>
      <c r="Y60" s="7" t="str">
        <f>IF($X60="YES",VLOOKUP($F60,'[1]Editors Rescore'!$F$2:$M$103,8,FALSE),"")</f>
        <v/>
      </c>
      <c r="Z60" s="18">
        <f t="shared" si="4"/>
        <v>14</v>
      </c>
    </row>
    <row r="61" spans="1:26" s="9" customFormat="1" ht="30" x14ac:dyDescent="0.2">
      <c r="A61" s="33" t="s">
        <v>220</v>
      </c>
      <c r="B61" s="23" t="s">
        <v>221</v>
      </c>
      <c r="C61" s="23" t="s">
        <v>222</v>
      </c>
      <c r="D61" s="7" t="s">
        <v>37</v>
      </c>
      <c r="E61" s="7" t="s">
        <v>38</v>
      </c>
      <c r="F61" s="30">
        <v>30634852</v>
      </c>
      <c r="G61" s="7" t="s">
        <v>56</v>
      </c>
      <c r="H61" s="20" t="s">
        <v>100</v>
      </c>
      <c r="I61" s="7" t="s">
        <v>61</v>
      </c>
      <c r="J61" s="21"/>
      <c r="K61" s="21"/>
      <c r="L61" s="20">
        <v>3</v>
      </c>
      <c r="M61" s="7">
        <v>3</v>
      </c>
      <c r="N61" s="20">
        <v>4</v>
      </c>
      <c r="O61" s="7">
        <v>4</v>
      </c>
      <c r="P61" s="20">
        <v>3</v>
      </c>
      <c r="Q61" s="7">
        <v>2</v>
      </c>
      <c r="R61" s="20">
        <v>1</v>
      </c>
      <c r="S61" s="7">
        <v>1</v>
      </c>
      <c r="T61" s="16">
        <f t="shared" si="0"/>
        <v>11</v>
      </c>
      <c r="U61" s="7">
        <f t="shared" si="1"/>
        <v>10</v>
      </c>
      <c r="V61" s="17">
        <f t="shared" si="2"/>
        <v>10.5</v>
      </c>
      <c r="W61" s="7">
        <f t="shared" si="3"/>
        <v>1</v>
      </c>
      <c r="X61" s="7" t="str">
        <f>IF(W61&gt;([1]calculations!$B$1+[1]calculations!$B$2),"YES","")</f>
        <v/>
      </c>
      <c r="Y61" s="7" t="str">
        <f>IF($X61="YES",VLOOKUP($F61,'[1]Editors Rescore'!$F$2:$M$103,8,FALSE),"")</f>
        <v/>
      </c>
      <c r="Z61" s="18">
        <f t="shared" si="4"/>
        <v>10.5</v>
      </c>
    </row>
    <row r="62" spans="1:26" s="9" customFormat="1" ht="30" customHeight="1" x14ac:dyDescent="0.2">
      <c r="A62" s="33" t="s">
        <v>223</v>
      </c>
      <c r="B62" s="23" t="s">
        <v>224</v>
      </c>
      <c r="C62" s="23" t="s">
        <v>225</v>
      </c>
      <c r="D62" s="7" t="s">
        <v>37</v>
      </c>
      <c r="E62" s="7" t="s">
        <v>38</v>
      </c>
      <c r="F62" s="7">
        <v>29703852</v>
      </c>
      <c r="G62" s="7" t="s">
        <v>56</v>
      </c>
      <c r="H62" s="20" t="s">
        <v>78</v>
      </c>
      <c r="I62" s="7" t="s">
        <v>100</v>
      </c>
      <c r="J62" s="21"/>
      <c r="K62" s="21"/>
      <c r="L62" s="20">
        <v>3</v>
      </c>
      <c r="M62" s="7">
        <v>4</v>
      </c>
      <c r="N62" s="20">
        <v>3</v>
      </c>
      <c r="O62" s="7">
        <v>4</v>
      </c>
      <c r="P62" s="20">
        <v>3</v>
      </c>
      <c r="Q62" s="7">
        <v>5</v>
      </c>
      <c r="R62" s="20">
        <v>3</v>
      </c>
      <c r="S62" s="7">
        <v>4</v>
      </c>
      <c r="T62" s="16">
        <f t="shared" si="0"/>
        <v>12</v>
      </c>
      <c r="U62" s="7">
        <f t="shared" si="1"/>
        <v>17</v>
      </c>
      <c r="V62" s="17">
        <f t="shared" si="2"/>
        <v>14.5</v>
      </c>
      <c r="W62" s="7">
        <f t="shared" si="3"/>
        <v>5</v>
      </c>
      <c r="X62" s="7" t="str">
        <f>IF(W62&gt;([1]calculations!$B$1+[1]calculations!$B$2),"YES","")</f>
        <v>YES</v>
      </c>
      <c r="Y62" s="7">
        <f>IF($X62="YES",VLOOKUP($F62,'[1]Editors Rescore'!$F$2:$M$103,8,FALSE),"")</f>
        <v>16</v>
      </c>
      <c r="Z62" s="18">
        <f t="shared" si="4"/>
        <v>15</v>
      </c>
    </row>
    <row r="63" spans="1:26" ht="30" x14ac:dyDescent="0.25">
      <c r="A63" s="33" t="s">
        <v>226</v>
      </c>
      <c r="B63" s="10" t="s">
        <v>227</v>
      </c>
      <c r="C63" s="10" t="s">
        <v>197</v>
      </c>
      <c r="D63" s="7" t="s">
        <v>37</v>
      </c>
      <c r="E63" s="7" t="s">
        <v>38</v>
      </c>
      <c r="F63" s="7">
        <v>29278611</v>
      </c>
      <c r="G63" s="7" t="s">
        <v>82</v>
      </c>
      <c r="H63" s="20" t="s">
        <v>106</v>
      </c>
      <c r="I63" s="7" t="s">
        <v>83</v>
      </c>
      <c r="J63" s="21"/>
      <c r="K63" s="21"/>
      <c r="L63" s="20">
        <v>4</v>
      </c>
      <c r="M63" s="7">
        <v>4</v>
      </c>
      <c r="N63" s="20">
        <v>4</v>
      </c>
      <c r="O63" s="7">
        <v>4</v>
      </c>
      <c r="P63" s="20">
        <v>5</v>
      </c>
      <c r="Q63" s="7">
        <v>3</v>
      </c>
      <c r="R63" s="20">
        <v>4</v>
      </c>
      <c r="S63" s="7">
        <v>3</v>
      </c>
      <c r="T63" s="16">
        <f t="shared" si="0"/>
        <v>17</v>
      </c>
      <c r="U63" s="7">
        <f t="shared" si="1"/>
        <v>14</v>
      </c>
      <c r="V63" s="17">
        <f t="shared" si="2"/>
        <v>15.5</v>
      </c>
      <c r="W63" s="7">
        <f t="shared" si="3"/>
        <v>3</v>
      </c>
      <c r="X63" s="7" t="str">
        <f>IF(W63&gt;([1]calculations!$B$1+[1]calculations!$B$2),"YES","")</f>
        <v/>
      </c>
      <c r="Y63" s="7" t="str">
        <f>IF($X63="YES",VLOOKUP($F63,'[1]Editors Rescore'!$F$2:$M$103,8,FALSE),"")</f>
        <v/>
      </c>
      <c r="Z63" s="18">
        <f t="shared" si="4"/>
        <v>15.5</v>
      </c>
    </row>
    <row r="64" spans="1:26" ht="30" x14ac:dyDescent="0.25">
      <c r="A64" s="23" t="s">
        <v>228</v>
      </c>
      <c r="B64" s="23" t="s">
        <v>229</v>
      </c>
      <c r="C64" s="23" t="s">
        <v>175</v>
      </c>
      <c r="D64" s="13" t="s">
        <v>29</v>
      </c>
      <c r="E64" s="13" t="s">
        <v>38</v>
      </c>
      <c r="F64" s="7">
        <v>28789804</v>
      </c>
      <c r="G64" s="13" t="s">
        <v>56</v>
      </c>
      <c r="H64" s="20" t="s">
        <v>57</v>
      </c>
      <c r="I64" s="7" t="s">
        <v>112</v>
      </c>
      <c r="J64" s="21"/>
      <c r="K64" s="21"/>
      <c r="L64" s="20">
        <v>3</v>
      </c>
      <c r="M64" s="7">
        <v>4</v>
      </c>
      <c r="N64" s="20">
        <v>4</v>
      </c>
      <c r="O64" s="7">
        <v>4</v>
      </c>
      <c r="P64" s="20">
        <v>3</v>
      </c>
      <c r="Q64" s="7">
        <v>3</v>
      </c>
      <c r="R64" s="20">
        <v>3</v>
      </c>
      <c r="S64" s="7">
        <v>3</v>
      </c>
      <c r="T64" s="16">
        <f t="shared" si="0"/>
        <v>13</v>
      </c>
      <c r="U64" s="7">
        <f t="shared" si="1"/>
        <v>14</v>
      </c>
      <c r="V64" s="17">
        <f t="shared" si="2"/>
        <v>13.5</v>
      </c>
      <c r="W64" s="7">
        <f t="shared" si="3"/>
        <v>1</v>
      </c>
      <c r="X64" s="7" t="str">
        <f>IF(W64&gt;([1]calculations!$B$1+[1]calculations!$B$2),"YES","")</f>
        <v/>
      </c>
      <c r="Y64" s="7" t="str">
        <f>IF($X64="YES",VLOOKUP($F64,'[1]Editors Rescore'!$F$2:$M$103,8,FALSE),"")</f>
        <v/>
      </c>
      <c r="Z64" s="18">
        <f t="shared" si="4"/>
        <v>13.5</v>
      </c>
    </row>
    <row r="65" spans="1:26" ht="30" x14ac:dyDescent="0.25">
      <c r="A65" s="22" t="s">
        <v>230</v>
      </c>
      <c r="B65" s="10" t="s">
        <v>231</v>
      </c>
      <c r="C65" s="10" t="s">
        <v>172</v>
      </c>
      <c r="D65" s="7" t="s">
        <v>37</v>
      </c>
      <c r="E65" s="7" t="s">
        <v>38</v>
      </c>
      <c r="F65" s="55">
        <v>30534516</v>
      </c>
      <c r="G65" s="7" t="s">
        <v>56</v>
      </c>
      <c r="H65" s="20" t="s">
        <v>78</v>
      </c>
      <c r="I65" s="7" t="s">
        <v>100</v>
      </c>
      <c r="J65" s="21"/>
      <c r="K65" s="21"/>
      <c r="L65" s="20">
        <v>2</v>
      </c>
      <c r="M65" s="7">
        <v>3</v>
      </c>
      <c r="N65" s="20">
        <v>1</v>
      </c>
      <c r="O65" s="7">
        <v>4</v>
      </c>
      <c r="P65" s="20">
        <v>3</v>
      </c>
      <c r="Q65" s="7">
        <v>3</v>
      </c>
      <c r="R65" s="20">
        <v>2</v>
      </c>
      <c r="S65" s="7">
        <v>2</v>
      </c>
      <c r="T65" s="16">
        <f t="shared" si="0"/>
        <v>8</v>
      </c>
      <c r="U65" s="7">
        <f t="shared" si="1"/>
        <v>12</v>
      </c>
      <c r="V65" s="17">
        <f t="shared" si="2"/>
        <v>10</v>
      </c>
      <c r="W65" s="7">
        <f t="shared" si="3"/>
        <v>4</v>
      </c>
      <c r="X65" s="7" t="str">
        <f>IF(W65&gt;([1]calculations!$B$1+[1]calculations!$B$2),"YES","")</f>
        <v/>
      </c>
      <c r="Y65" s="7" t="str">
        <f>IF($X65="YES",VLOOKUP($F65,'[1]Editors Rescore'!$F$2:$M$103,8,FALSE),"")</f>
        <v/>
      </c>
      <c r="Z65" s="18">
        <f t="shared" si="4"/>
        <v>10</v>
      </c>
    </row>
    <row r="66" spans="1:26" ht="30" customHeight="1" x14ac:dyDescent="0.25">
      <c r="A66" s="22" t="s">
        <v>232</v>
      </c>
      <c r="B66" s="23" t="s">
        <v>233</v>
      </c>
      <c r="C66" s="10" t="s">
        <v>234</v>
      </c>
      <c r="D66" s="7" t="s">
        <v>37</v>
      </c>
      <c r="E66" s="7" t="s">
        <v>38</v>
      </c>
      <c r="F66" s="7">
        <v>29382795</v>
      </c>
      <c r="G66" s="7" t="s">
        <v>82</v>
      </c>
      <c r="H66" s="20" t="s">
        <v>84</v>
      </c>
      <c r="I66" s="7" t="s">
        <v>109</v>
      </c>
      <c r="J66" s="21"/>
      <c r="K66" s="21"/>
      <c r="L66" s="20">
        <v>4</v>
      </c>
      <c r="M66" s="7">
        <v>5</v>
      </c>
      <c r="N66" s="20">
        <v>3</v>
      </c>
      <c r="O66" s="7">
        <v>3</v>
      </c>
      <c r="P66" s="20">
        <v>1</v>
      </c>
      <c r="Q66" s="7">
        <v>5</v>
      </c>
      <c r="R66" s="20">
        <v>2</v>
      </c>
      <c r="S66" s="7">
        <v>5</v>
      </c>
      <c r="T66" s="16">
        <f t="shared" si="0"/>
        <v>10</v>
      </c>
      <c r="U66" s="7">
        <f t="shared" si="1"/>
        <v>18</v>
      </c>
      <c r="V66" s="17">
        <f t="shared" si="2"/>
        <v>14</v>
      </c>
      <c r="W66" s="7">
        <f t="shared" si="3"/>
        <v>8</v>
      </c>
      <c r="X66" s="7" t="str">
        <f>IF(W66&gt;([1]calculations!$B$1+[1]calculations!$B$2),"YES","")</f>
        <v>YES</v>
      </c>
      <c r="Y66" s="7">
        <f>IF($X66="YES",VLOOKUP($F66,'[1]Editors Rescore'!$F$2:$M$103,8,FALSE),"")</f>
        <v>13</v>
      </c>
      <c r="Z66" s="18">
        <f t="shared" si="4"/>
        <v>13.666666666666666</v>
      </c>
    </row>
    <row r="67" spans="1:26" ht="45" customHeight="1" x14ac:dyDescent="0.25">
      <c r="A67" s="10" t="s">
        <v>235</v>
      </c>
      <c r="B67" s="10" t="s">
        <v>236</v>
      </c>
      <c r="C67" s="10" t="s">
        <v>237</v>
      </c>
      <c r="D67" s="13" t="s">
        <v>29</v>
      </c>
      <c r="E67" s="13" t="s">
        <v>30</v>
      </c>
      <c r="F67" s="13">
        <v>30294522</v>
      </c>
      <c r="G67" s="13" t="s">
        <v>31</v>
      </c>
      <c r="H67" s="14" t="s">
        <v>52</v>
      </c>
      <c r="I67" s="13" t="s">
        <v>32</v>
      </c>
      <c r="J67" s="14">
        <v>5</v>
      </c>
      <c r="K67" s="13">
        <v>5</v>
      </c>
      <c r="L67" s="14">
        <v>1</v>
      </c>
      <c r="M67" s="13">
        <v>1</v>
      </c>
      <c r="N67" s="15"/>
      <c r="O67" s="15"/>
      <c r="P67" s="14">
        <v>5</v>
      </c>
      <c r="Q67" s="13">
        <v>4</v>
      </c>
      <c r="R67" s="14">
        <v>4</v>
      </c>
      <c r="S67" s="13">
        <v>3</v>
      </c>
      <c r="T67" s="16">
        <f t="shared" ref="T67:T130" si="5">J67+L67+N67+P67+R67</f>
        <v>15</v>
      </c>
      <c r="U67" s="7">
        <f t="shared" ref="U67:U130" si="6">K67+M67+O67+Q67+S67</f>
        <v>13</v>
      </c>
      <c r="V67" s="17">
        <f t="shared" ref="V67:V130" si="7">AVERAGE(T67:U67)</f>
        <v>14</v>
      </c>
      <c r="W67" s="7">
        <f t="shared" ref="W67:W130" si="8">ABS(T67-U67)</f>
        <v>2</v>
      </c>
      <c r="X67" s="7" t="str">
        <f>IF(W67&gt;([1]calculations!$B$1+[1]calculations!$B$2),"YES","")</f>
        <v/>
      </c>
      <c r="Y67" s="7" t="str">
        <f>IF($X67="YES",VLOOKUP($F67,'[1]Editors Rescore'!$F$2:$M$103,8,FALSE),"")</f>
        <v/>
      </c>
      <c r="Z67" s="18">
        <f t="shared" ref="Z67:Z130" si="9">IF(X67="YES",AVERAGE(T67,U67,Y67),V67)</f>
        <v>14</v>
      </c>
    </row>
    <row r="68" spans="1:26" ht="30" x14ac:dyDescent="0.25">
      <c r="A68" s="33" t="s">
        <v>238</v>
      </c>
      <c r="B68" s="10" t="s">
        <v>239</v>
      </c>
      <c r="C68" s="23" t="s">
        <v>240</v>
      </c>
      <c r="D68" s="7" t="s">
        <v>29</v>
      </c>
      <c r="E68" s="7" t="s">
        <v>38</v>
      </c>
      <c r="F68" s="7">
        <v>29983733</v>
      </c>
      <c r="G68" s="7" t="s">
        <v>82</v>
      </c>
      <c r="H68" s="20" t="s">
        <v>109</v>
      </c>
      <c r="I68" s="7" t="s">
        <v>106</v>
      </c>
      <c r="J68" s="21"/>
      <c r="K68" s="21"/>
      <c r="L68" s="20">
        <v>4</v>
      </c>
      <c r="M68" s="7">
        <v>3</v>
      </c>
      <c r="N68" s="20">
        <v>3</v>
      </c>
      <c r="O68" s="7">
        <v>4</v>
      </c>
      <c r="P68" s="20">
        <v>3</v>
      </c>
      <c r="Q68" s="7">
        <v>5</v>
      </c>
      <c r="R68" s="20">
        <v>4</v>
      </c>
      <c r="S68" s="7">
        <v>5</v>
      </c>
      <c r="T68" s="16">
        <f t="shared" si="5"/>
        <v>14</v>
      </c>
      <c r="U68" s="7">
        <f t="shared" si="6"/>
        <v>17</v>
      </c>
      <c r="V68" s="17">
        <f t="shared" si="7"/>
        <v>15.5</v>
      </c>
      <c r="W68" s="7">
        <f t="shared" si="8"/>
        <v>3</v>
      </c>
      <c r="X68" s="7" t="str">
        <f>IF(W68&gt;([1]calculations!$B$1+[1]calculations!$B$2),"YES","")</f>
        <v/>
      </c>
      <c r="Y68" s="7" t="str">
        <f>IF($X68="YES",VLOOKUP($F68,'[1]Editors Rescore'!$F$2:$M$103,8,FALSE),"")</f>
        <v/>
      </c>
      <c r="Z68" s="18">
        <f t="shared" si="9"/>
        <v>15.5</v>
      </c>
    </row>
    <row r="69" spans="1:26" ht="30" x14ac:dyDescent="0.25">
      <c r="A69" s="10" t="s">
        <v>241</v>
      </c>
      <c r="B69" s="10" t="s">
        <v>242</v>
      </c>
      <c r="C69" s="10" t="s">
        <v>243</v>
      </c>
      <c r="D69" s="13" t="s">
        <v>29</v>
      </c>
      <c r="E69" s="13" t="s">
        <v>38</v>
      </c>
      <c r="F69" s="56">
        <v>30568406</v>
      </c>
      <c r="G69" s="13" t="s">
        <v>31</v>
      </c>
      <c r="H69" s="14" t="s">
        <v>33</v>
      </c>
      <c r="I69" s="13" t="s">
        <v>65</v>
      </c>
      <c r="J69" s="15"/>
      <c r="K69" s="15"/>
      <c r="L69" s="14">
        <v>3</v>
      </c>
      <c r="M69" s="13">
        <v>3</v>
      </c>
      <c r="N69" s="14">
        <v>4</v>
      </c>
      <c r="O69" s="13">
        <v>3</v>
      </c>
      <c r="P69" s="14">
        <v>3</v>
      </c>
      <c r="Q69" s="13">
        <v>4</v>
      </c>
      <c r="R69" s="14">
        <v>5</v>
      </c>
      <c r="S69" s="13">
        <v>4</v>
      </c>
      <c r="T69" s="16">
        <f t="shared" si="5"/>
        <v>15</v>
      </c>
      <c r="U69" s="7">
        <f t="shared" si="6"/>
        <v>14</v>
      </c>
      <c r="V69" s="17">
        <f t="shared" si="7"/>
        <v>14.5</v>
      </c>
      <c r="W69" s="7">
        <f t="shared" si="8"/>
        <v>1</v>
      </c>
      <c r="X69" s="7" t="str">
        <f>IF(W69&gt;([1]calculations!$B$1+[1]calculations!$B$2),"YES","")</f>
        <v/>
      </c>
      <c r="Y69" s="7" t="str">
        <f>IF($X69="YES",VLOOKUP($F69,'[1]Editors Rescore'!$F$2:$M$103,8,FALSE),"")</f>
        <v/>
      </c>
      <c r="Z69" s="18">
        <f t="shared" si="9"/>
        <v>14.5</v>
      </c>
    </row>
    <row r="70" spans="1:26" ht="45" x14ac:dyDescent="0.25">
      <c r="A70" s="10" t="s">
        <v>244</v>
      </c>
      <c r="B70" s="10" t="s">
        <v>245</v>
      </c>
      <c r="C70" s="10" t="s">
        <v>246</v>
      </c>
      <c r="D70" s="13" t="s">
        <v>37</v>
      </c>
      <c r="E70" s="13" t="s">
        <v>38</v>
      </c>
      <c r="F70" s="13">
        <v>30429621</v>
      </c>
      <c r="G70" s="13" t="s">
        <v>45</v>
      </c>
      <c r="H70" s="16" t="s">
        <v>46</v>
      </c>
      <c r="I70" s="7" t="s">
        <v>47</v>
      </c>
      <c r="J70" s="57"/>
      <c r="K70" s="57"/>
      <c r="L70" s="20">
        <v>4</v>
      </c>
      <c r="M70" s="7">
        <v>3</v>
      </c>
      <c r="N70" s="20">
        <v>4</v>
      </c>
      <c r="O70" s="7">
        <v>4</v>
      </c>
      <c r="P70" s="20">
        <v>1</v>
      </c>
      <c r="Q70" s="7">
        <v>5</v>
      </c>
      <c r="R70" s="20">
        <v>4</v>
      </c>
      <c r="S70" s="7">
        <v>1</v>
      </c>
      <c r="T70" s="16">
        <f t="shared" si="5"/>
        <v>13</v>
      </c>
      <c r="U70" s="7">
        <f t="shared" si="6"/>
        <v>13</v>
      </c>
      <c r="V70" s="17">
        <f t="shared" si="7"/>
        <v>13</v>
      </c>
      <c r="W70" s="7">
        <f t="shared" si="8"/>
        <v>0</v>
      </c>
      <c r="X70" s="7" t="str">
        <f>IF(W70&gt;([1]calculations!$B$1+[1]calculations!$B$2),"YES","")</f>
        <v/>
      </c>
      <c r="Y70" s="7" t="str">
        <f>IF($X70="YES",VLOOKUP($F70,'[1]Editors Rescore'!$F$2:$M$103,8,FALSE),"")</f>
        <v/>
      </c>
      <c r="Z70" s="18">
        <f t="shared" si="9"/>
        <v>13</v>
      </c>
    </row>
    <row r="71" spans="1:26" ht="30" x14ac:dyDescent="0.25">
      <c r="A71" s="22" t="s">
        <v>247</v>
      </c>
      <c r="B71" s="10" t="s">
        <v>248</v>
      </c>
      <c r="C71" s="10" t="s">
        <v>249</v>
      </c>
      <c r="D71" s="7" t="s">
        <v>37</v>
      </c>
      <c r="E71" s="7" t="s">
        <v>38</v>
      </c>
      <c r="F71" s="7">
        <v>29170019</v>
      </c>
      <c r="G71" s="7" t="s">
        <v>82</v>
      </c>
      <c r="H71" s="20" t="s">
        <v>106</v>
      </c>
      <c r="I71" s="7" t="s">
        <v>83</v>
      </c>
      <c r="J71" s="21"/>
      <c r="K71" s="21"/>
      <c r="L71" s="20">
        <v>4</v>
      </c>
      <c r="M71" s="7">
        <v>5</v>
      </c>
      <c r="N71" s="20">
        <v>3</v>
      </c>
      <c r="O71" s="7">
        <v>4</v>
      </c>
      <c r="P71" s="20">
        <v>5</v>
      </c>
      <c r="Q71" s="7">
        <v>3</v>
      </c>
      <c r="R71" s="20">
        <v>5</v>
      </c>
      <c r="S71" s="7">
        <v>2</v>
      </c>
      <c r="T71" s="16">
        <f t="shared" si="5"/>
        <v>17</v>
      </c>
      <c r="U71" s="7">
        <f t="shared" si="6"/>
        <v>14</v>
      </c>
      <c r="V71" s="17">
        <f t="shared" si="7"/>
        <v>15.5</v>
      </c>
      <c r="W71" s="7">
        <f t="shared" si="8"/>
        <v>3</v>
      </c>
      <c r="X71" s="7" t="str">
        <f>IF(W71&gt;([1]calculations!$B$1+[1]calculations!$B$2),"YES","")</f>
        <v/>
      </c>
      <c r="Y71" s="7" t="str">
        <f>IF($X71="YES",VLOOKUP($F71,'[1]Editors Rescore'!$F$2:$M$103,8,FALSE),"")</f>
        <v/>
      </c>
      <c r="Z71" s="18">
        <f t="shared" si="9"/>
        <v>15.5</v>
      </c>
    </row>
    <row r="72" spans="1:26" ht="45" x14ac:dyDescent="0.25">
      <c r="A72" s="22" t="s">
        <v>250</v>
      </c>
      <c r="B72" s="10" t="s">
        <v>251</v>
      </c>
      <c r="C72" s="10" t="s">
        <v>127</v>
      </c>
      <c r="D72" s="7" t="s">
        <v>37</v>
      </c>
      <c r="E72" s="7" t="s">
        <v>38</v>
      </c>
      <c r="F72" s="7">
        <v>29761756</v>
      </c>
      <c r="G72" s="7" t="s">
        <v>31</v>
      </c>
      <c r="H72" s="25" t="s">
        <v>52</v>
      </c>
      <c r="I72" s="7" t="s">
        <v>32</v>
      </c>
      <c r="J72" s="21"/>
      <c r="K72" s="21"/>
      <c r="L72" s="25">
        <v>4</v>
      </c>
      <c r="M72" s="7">
        <v>6</v>
      </c>
      <c r="N72" s="25">
        <v>4</v>
      </c>
      <c r="O72" s="7">
        <v>4</v>
      </c>
      <c r="P72" s="25">
        <v>5</v>
      </c>
      <c r="Q72" s="7">
        <v>5</v>
      </c>
      <c r="R72" s="25">
        <v>5</v>
      </c>
      <c r="S72" s="7">
        <v>5</v>
      </c>
      <c r="T72" s="16">
        <f t="shared" si="5"/>
        <v>18</v>
      </c>
      <c r="U72" s="7">
        <f t="shared" si="6"/>
        <v>20</v>
      </c>
      <c r="V72" s="17">
        <f t="shared" si="7"/>
        <v>19</v>
      </c>
      <c r="W72" s="7">
        <f t="shared" si="8"/>
        <v>2</v>
      </c>
      <c r="X72" s="7" t="str">
        <f>IF(W72&gt;([1]calculations!$B$1+[1]calculations!$B$2),"YES","")</f>
        <v/>
      </c>
      <c r="Y72" s="7" t="str">
        <f>IF($X72="YES",VLOOKUP($F72,'[1]Editors Rescore'!$F$2:$M$103,8,FALSE),"")</f>
        <v/>
      </c>
      <c r="Z72" s="18">
        <f t="shared" si="9"/>
        <v>19</v>
      </c>
    </row>
    <row r="73" spans="1:26" ht="30" x14ac:dyDescent="0.25">
      <c r="A73" s="10" t="s">
        <v>252</v>
      </c>
      <c r="B73" s="23" t="s">
        <v>253</v>
      </c>
      <c r="C73" s="23" t="s">
        <v>254</v>
      </c>
      <c r="D73" s="13" t="s">
        <v>37</v>
      </c>
      <c r="E73" s="13" t="s">
        <v>38</v>
      </c>
      <c r="F73" s="7">
        <v>29914495</v>
      </c>
      <c r="G73" s="7" t="s">
        <v>45</v>
      </c>
      <c r="H73" s="20" t="s">
        <v>47</v>
      </c>
      <c r="I73" s="7" t="s">
        <v>88</v>
      </c>
      <c r="J73" s="21"/>
      <c r="K73" s="21"/>
      <c r="L73" s="16">
        <v>1</v>
      </c>
      <c r="M73" s="7">
        <v>2</v>
      </c>
      <c r="N73" s="16">
        <v>4</v>
      </c>
      <c r="O73" s="7">
        <v>3</v>
      </c>
      <c r="P73" s="16">
        <v>3</v>
      </c>
      <c r="Q73" s="7">
        <v>5</v>
      </c>
      <c r="R73" s="16">
        <v>3</v>
      </c>
      <c r="S73" s="7">
        <v>5</v>
      </c>
      <c r="T73" s="16">
        <f t="shared" si="5"/>
        <v>11</v>
      </c>
      <c r="U73" s="7">
        <f t="shared" si="6"/>
        <v>15</v>
      </c>
      <c r="V73" s="17">
        <f t="shared" si="7"/>
        <v>13</v>
      </c>
      <c r="W73" s="7">
        <f t="shared" si="8"/>
        <v>4</v>
      </c>
      <c r="X73" s="7" t="str">
        <f>IF(W73&gt;([1]calculations!$B$1+[1]calculations!$B$2),"YES","")</f>
        <v/>
      </c>
      <c r="Y73" s="7" t="str">
        <f>IF($X73="YES",VLOOKUP($F73,'[1]Editors Rescore'!$F$2:$M$103,8,FALSE),"")</f>
        <v/>
      </c>
      <c r="Z73" s="18">
        <f t="shared" si="9"/>
        <v>13</v>
      </c>
    </row>
    <row r="74" spans="1:26" ht="30" x14ac:dyDescent="0.25">
      <c r="A74" s="10" t="s">
        <v>255</v>
      </c>
      <c r="B74" s="10" t="s">
        <v>256</v>
      </c>
      <c r="C74" s="10" t="s">
        <v>254</v>
      </c>
      <c r="D74" s="13" t="s">
        <v>37</v>
      </c>
      <c r="E74" s="13" t="s">
        <v>38</v>
      </c>
      <c r="F74" s="13">
        <v>30180827</v>
      </c>
      <c r="G74" s="13" t="s">
        <v>72</v>
      </c>
      <c r="H74" s="20" t="s">
        <v>73</v>
      </c>
      <c r="I74" s="7" t="s">
        <v>74</v>
      </c>
      <c r="J74" s="21"/>
      <c r="K74" s="21"/>
      <c r="L74" s="20">
        <v>3</v>
      </c>
      <c r="M74" s="7">
        <v>4</v>
      </c>
      <c r="N74" s="20">
        <v>4</v>
      </c>
      <c r="O74" s="7">
        <v>4</v>
      </c>
      <c r="P74" s="20">
        <v>3</v>
      </c>
      <c r="Q74" s="7">
        <v>3</v>
      </c>
      <c r="R74" s="20">
        <v>3</v>
      </c>
      <c r="S74" s="7">
        <v>4</v>
      </c>
      <c r="T74" s="16">
        <f t="shared" si="5"/>
        <v>13</v>
      </c>
      <c r="U74" s="7">
        <f t="shared" si="6"/>
        <v>15</v>
      </c>
      <c r="V74" s="17">
        <f t="shared" si="7"/>
        <v>14</v>
      </c>
      <c r="W74" s="7">
        <f t="shared" si="8"/>
        <v>2</v>
      </c>
      <c r="X74" s="7" t="str">
        <f>IF(W74&gt;([1]calculations!$B$1+[1]calculations!$B$2),"YES","")</f>
        <v/>
      </c>
      <c r="Y74" s="7" t="str">
        <f>IF($X74="YES",VLOOKUP($F74,'[1]Editors Rescore'!$F$2:$M$103,8,FALSE),"")</f>
        <v/>
      </c>
      <c r="Z74" s="18">
        <f t="shared" si="9"/>
        <v>14</v>
      </c>
    </row>
    <row r="75" spans="1:26" ht="45" x14ac:dyDescent="0.25">
      <c r="A75" s="33" t="s">
        <v>257</v>
      </c>
      <c r="B75" s="23" t="s">
        <v>258</v>
      </c>
      <c r="C75" s="23" t="s">
        <v>225</v>
      </c>
      <c r="D75" s="13" t="s">
        <v>37</v>
      </c>
      <c r="E75" s="13" t="s">
        <v>38</v>
      </c>
      <c r="F75" s="7">
        <v>29478017</v>
      </c>
      <c r="G75" s="13" t="s">
        <v>39</v>
      </c>
      <c r="H75" s="20" t="s">
        <v>41</v>
      </c>
      <c r="I75" s="7" t="s">
        <v>40</v>
      </c>
      <c r="J75" s="21"/>
      <c r="K75" s="21"/>
      <c r="L75" s="20">
        <v>4</v>
      </c>
      <c r="M75" s="7">
        <v>4</v>
      </c>
      <c r="N75" s="20">
        <v>4</v>
      </c>
      <c r="O75" s="7">
        <v>4</v>
      </c>
      <c r="P75" s="20">
        <v>3</v>
      </c>
      <c r="Q75" s="7">
        <v>3</v>
      </c>
      <c r="R75" s="20">
        <v>4</v>
      </c>
      <c r="S75" s="7">
        <v>4</v>
      </c>
      <c r="T75" s="16">
        <f t="shared" si="5"/>
        <v>15</v>
      </c>
      <c r="U75" s="7">
        <f t="shared" si="6"/>
        <v>15</v>
      </c>
      <c r="V75" s="17">
        <f t="shared" si="7"/>
        <v>15</v>
      </c>
      <c r="W75" s="7">
        <f t="shared" si="8"/>
        <v>0</v>
      </c>
      <c r="X75" s="7" t="str">
        <f>IF(W75&gt;([1]calculations!$B$1+[1]calculations!$B$2),"YES","")</f>
        <v/>
      </c>
      <c r="Y75" s="7" t="str">
        <f>IF($X75="YES",VLOOKUP($F75,'[1]Editors Rescore'!$F$2:$M$103,8,FALSE),"")</f>
        <v/>
      </c>
      <c r="Z75" s="18">
        <f t="shared" si="9"/>
        <v>15</v>
      </c>
    </row>
    <row r="76" spans="1:26" ht="30" x14ac:dyDescent="0.25">
      <c r="A76" s="22" t="s">
        <v>259</v>
      </c>
      <c r="B76" s="10" t="s">
        <v>260</v>
      </c>
      <c r="C76" s="10" t="s">
        <v>99</v>
      </c>
      <c r="D76" s="7" t="s">
        <v>29</v>
      </c>
      <c r="E76" s="7" t="s">
        <v>30</v>
      </c>
      <c r="F76" s="7">
        <v>30001767</v>
      </c>
      <c r="G76" s="7" t="s">
        <v>31</v>
      </c>
      <c r="H76" s="25" t="s">
        <v>52</v>
      </c>
      <c r="I76" s="7" t="s">
        <v>32</v>
      </c>
      <c r="J76" s="25">
        <v>5</v>
      </c>
      <c r="K76" s="7">
        <v>5</v>
      </c>
      <c r="L76" s="25">
        <v>1</v>
      </c>
      <c r="M76" s="7">
        <v>2</v>
      </c>
      <c r="N76" s="26"/>
      <c r="O76" s="26"/>
      <c r="P76" s="25">
        <v>5</v>
      </c>
      <c r="Q76" s="7">
        <v>5</v>
      </c>
      <c r="R76" s="25">
        <v>5</v>
      </c>
      <c r="S76" s="7">
        <v>5</v>
      </c>
      <c r="T76" s="16">
        <f t="shared" si="5"/>
        <v>16</v>
      </c>
      <c r="U76" s="7">
        <f t="shared" si="6"/>
        <v>17</v>
      </c>
      <c r="V76" s="17">
        <f t="shared" si="7"/>
        <v>16.5</v>
      </c>
      <c r="W76" s="7">
        <f t="shared" si="8"/>
        <v>1</v>
      </c>
      <c r="X76" s="7" t="str">
        <f>IF(W76&gt;([1]calculations!$B$1+[1]calculations!$B$2),"YES","")</f>
        <v/>
      </c>
      <c r="Y76" s="7" t="str">
        <f>IF($X76="YES",VLOOKUP($F76,'[1]Editors Rescore'!$F$2:$M$103,8,FALSE),"")</f>
        <v/>
      </c>
      <c r="Z76" s="18">
        <f t="shared" si="9"/>
        <v>16.5</v>
      </c>
    </row>
    <row r="77" spans="1:26" s="58" customFormat="1" ht="45" customHeight="1" x14ac:dyDescent="0.25">
      <c r="A77" s="10" t="s">
        <v>261</v>
      </c>
      <c r="B77" s="10" t="s">
        <v>262</v>
      </c>
      <c r="C77" s="10" t="s">
        <v>263</v>
      </c>
      <c r="D77" s="13" t="s">
        <v>37</v>
      </c>
      <c r="E77" s="13" t="s">
        <v>38</v>
      </c>
      <c r="F77" s="40">
        <v>29425194</v>
      </c>
      <c r="G77" s="13" t="s">
        <v>72</v>
      </c>
      <c r="H77" s="20" t="s">
        <v>74</v>
      </c>
      <c r="I77" s="7" t="s">
        <v>73</v>
      </c>
      <c r="J77" s="21"/>
      <c r="K77" s="21"/>
      <c r="L77" s="20">
        <v>4</v>
      </c>
      <c r="M77" s="7">
        <v>4</v>
      </c>
      <c r="N77" s="20">
        <v>4</v>
      </c>
      <c r="O77" s="7">
        <v>4</v>
      </c>
      <c r="P77" s="20">
        <v>3</v>
      </c>
      <c r="Q77" s="7">
        <v>5</v>
      </c>
      <c r="R77" s="20">
        <v>1</v>
      </c>
      <c r="S77" s="7">
        <v>5</v>
      </c>
      <c r="T77" s="16">
        <f t="shared" si="5"/>
        <v>12</v>
      </c>
      <c r="U77" s="7">
        <f t="shared" si="6"/>
        <v>18</v>
      </c>
      <c r="V77" s="17">
        <f t="shared" si="7"/>
        <v>15</v>
      </c>
      <c r="W77" s="7">
        <f t="shared" si="8"/>
        <v>6</v>
      </c>
      <c r="X77" s="7" t="str">
        <f>IF(W77&gt;([1]calculations!$B$1+[1]calculations!$B$2),"YES","")</f>
        <v>YES</v>
      </c>
      <c r="Y77" s="7">
        <f>IF($X77="YES",VLOOKUP($F77,'[1]Editors Rescore'!$F$2:$M$103,8,FALSE),"")</f>
        <v>18</v>
      </c>
      <c r="Z77" s="18">
        <f t="shared" si="9"/>
        <v>16</v>
      </c>
    </row>
    <row r="78" spans="1:26" ht="30" x14ac:dyDescent="0.25">
      <c r="A78" s="22" t="s">
        <v>264</v>
      </c>
      <c r="B78" s="10" t="s">
        <v>265</v>
      </c>
      <c r="C78" s="10" t="s">
        <v>266</v>
      </c>
      <c r="D78" s="7" t="s">
        <v>51</v>
      </c>
      <c r="E78" s="7" t="s">
        <v>38</v>
      </c>
      <c r="F78" s="7">
        <v>29198373</v>
      </c>
      <c r="G78" s="7" t="s">
        <v>82</v>
      </c>
      <c r="H78" s="20" t="s">
        <v>106</v>
      </c>
      <c r="I78" s="7" t="s">
        <v>83</v>
      </c>
      <c r="J78" s="21"/>
      <c r="K78" s="21"/>
      <c r="L78" s="20">
        <v>4</v>
      </c>
      <c r="M78" s="7">
        <v>3</v>
      </c>
      <c r="N78" s="20">
        <v>4</v>
      </c>
      <c r="O78" s="7">
        <v>4</v>
      </c>
      <c r="P78" s="20">
        <v>5</v>
      </c>
      <c r="Q78" s="7">
        <v>2</v>
      </c>
      <c r="R78" s="20">
        <v>5</v>
      </c>
      <c r="S78" s="7">
        <v>4</v>
      </c>
      <c r="T78" s="16">
        <f t="shared" si="5"/>
        <v>18</v>
      </c>
      <c r="U78" s="7">
        <f t="shared" si="6"/>
        <v>13</v>
      </c>
      <c r="V78" s="17">
        <f t="shared" si="7"/>
        <v>15.5</v>
      </c>
      <c r="W78" s="7">
        <f t="shared" si="8"/>
        <v>5</v>
      </c>
      <c r="X78" s="7" t="str">
        <f>IF(W78&gt;([1]calculations!$B$1+[1]calculations!$B$2),"YES","")</f>
        <v>YES</v>
      </c>
      <c r="Y78" s="7">
        <f>IF($X78="YES",VLOOKUP($F78,'[1]Editors Rescore'!$F$2:$M$103,8,FALSE),"")</f>
        <v>14</v>
      </c>
      <c r="Z78" s="18">
        <f t="shared" si="9"/>
        <v>15</v>
      </c>
    </row>
    <row r="79" spans="1:26" ht="45" x14ac:dyDescent="0.25">
      <c r="A79" s="33" t="s">
        <v>267</v>
      </c>
      <c r="B79" s="23" t="s">
        <v>268</v>
      </c>
      <c r="C79" s="23" t="s">
        <v>269</v>
      </c>
      <c r="D79" s="13" t="s">
        <v>37</v>
      </c>
      <c r="E79" s="13" t="s">
        <v>38</v>
      </c>
      <c r="F79" s="7">
        <v>29902174</v>
      </c>
      <c r="G79" s="7" t="s">
        <v>45</v>
      </c>
      <c r="H79" s="20" t="s">
        <v>47</v>
      </c>
      <c r="I79" s="7" t="s">
        <v>88</v>
      </c>
      <c r="J79" s="21"/>
      <c r="K79" s="21"/>
      <c r="L79" s="16">
        <v>4</v>
      </c>
      <c r="M79" s="7">
        <v>4</v>
      </c>
      <c r="N79" s="16">
        <v>4</v>
      </c>
      <c r="O79" s="7">
        <v>4</v>
      </c>
      <c r="P79" s="16">
        <v>5</v>
      </c>
      <c r="Q79" s="7">
        <v>5</v>
      </c>
      <c r="R79" s="16">
        <v>4</v>
      </c>
      <c r="S79" s="7">
        <v>5</v>
      </c>
      <c r="T79" s="16">
        <f t="shared" si="5"/>
        <v>17</v>
      </c>
      <c r="U79" s="7">
        <f t="shared" si="6"/>
        <v>18</v>
      </c>
      <c r="V79" s="17">
        <f t="shared" si="7"/>
        <v>17.5</v>
      </c>
      <c r="W79" s="7">
        <f t="shared" si="8"/>
        <v>1</v>
      </c>
      <c r="X79" s="7" t="str">
        <f>IF(W79&gt;([1]calculations!$B$1+[1]calculations!$B$2),"YES","")</f>
        <v/>
      </c>
      <c r="Y79" s="7" t="str">
        <f>IF($X79="YES",VLOOKUP($F79,'[1]Editors Rescore'!$F$2:$M$103,8,FALSE),"")</f>
        <v/>
      </c>
      <c r="Z79" s="18">
        <f t="shared" si="9"/>
        <v>17.5</v>
      </c>
    </row>
    <row r="80" spans="1:26" ht="30" x14ac:dyDescent="0.25">
      <c r="A80" s="22" t="s">
        <v>270</v>
      </c>
      <c r="B80" s="10" t="s">
        <v>271</v>
      </c>
      <c r="C80" s="10" t="s">
        <v>272</v>
      </c>
      <c r="D80" s="7" t="s">
        <v>37</v>
      </c>
      <c r="E80" s="7" t="s">
        <v>38</v>
      </c>
      <c r="F80" s="7">
        <v>29743795</v>
      </c>
      <c r="G80" s="7" t="s">
        <v>31</v>
      </c>
      <c r="H80" s="25" t="s">
        <v>32</v>
      </c>
      <c r="I80" s="7" t="s">
        <v>33</v>
      </c>
      <c r="J80" s="21"/>
      <c r="K80" s="21"/>
      <c r="L80" s="25">
        <v>4</v>
      </c>
      <c r="M80" s="7">
        <v>4</v>
      </c>
      <c r="N80" s="25">
        <v>4</v>
      </c>
      <c r="O80" s="7">
        <v>4</v>
      </c>
      <c r="P80" s="25">
        <v>4</v>
      </c>
      <c r="Q80" s="7">
        <v>2</v>
      </c>
      <c r="R80" s="25">
        <v>5</v>
      </c>
      <c r="S80" s="7">
        <v>4</v>
      </c>
      <c r="T80" s="16">
        <f t="shared" si="5"/>
        <v>17</v>
      </c>
      <c r="U80" s="7">
        <f t="shared" si="6"/>
        <v>14</v>
      </c>
      <c r="V80" s="17">
        <f t="shared" si="7"/>
        <v>15.5</v>
      </c>
      <c r="W80" s="7">
        <f t="shared" si="8"/>
        <v>3</v>
      </c>
      <c r="X80" s="7" t="str">
        <f>IF(W80&gt;([1]calculations!$B$1+[1]calculations!$B$2),"YES","")</f>
        <v/>
      </c>
      <c r="Y80" s="7" t="str">
        <f>IF($X80="YES",VLOOKUP($F80,'[1]Editors Rescore'!$F$2:$M$103,8,FALSE),"")</f>
        <v/>
      </c>
      <c r="Z80" s="18">
        <f t="shared" si="9"/>
        <v>15.5</v>
      </c>
    </row>
    <row r="81" spans="1:26" ht="30" x14ac:dyDescent="0.25">
      <c r="A81" s="22" t="s">
        <v>273</v>
      </c>
      <c r="B81" s="10" t="s">
        <v>274</v>
      </c>
      <c r="C81" s="10" t="s">
        <v>275</v>
      </c>
      <c r="D81" s="7" t="s">
        <v>37</v>
      </c>
      <c r="E81" s="7" t="s">
        <v>30</v>
      </c>
      <c r="F81" s="7">
        <v>29433888</v>
      </c>
      <c r="G81" s="13" t="s">
        <v>39</v>
      </c>
      <c r="H81" s="20" t="s">
        <v>40</v>
      </c>
      <c r="I81" s="7" t="s">
        <v>41</v>
      </c>
      <c r="J81" s="20">
        <v>5</v>
      </c>
      <c r="K81" s="7">
        <v>5</v>
      </c>
      <c r="L81" s="20">
        <v>4</v>
      </c>
      <c r="M81" s="7">
        <v>2</v>
      </c>
      <c r="N81" s="21"/>
      <c r="O81" s="21"/>
      <c r="P81" s="20">
        <v>5</v>
      </c>
      <c r="Q81" s="7">
        <v>5</v>
      </c>
      <c r="R81" s="20">
        <v>4</v>
      </c>
      <c r="S81" s="7">
        <v>4</v>
      </c>
      <c r="T81" s="16">
        <f t="shared" si="5"/>
        <v>18</v>
      </c>
      <c r="U81" s="7">
        <f t="shared" si="6"/>
        <v>16</v>
      </c>
      <c r="V81" s="17">
        <f t="shared" si="7"/>
        <v>17</v>
      </c>
      <c r="W81" s="7">
        <f t="shared" si="8"/>
        <v>2</v>
      </c>
      <c r="X81" s="7" t="str">
        <f>IF(W81&gt;([1]calculations!$B$1+[1]calculations!$B$2),"YES","")</f>
        <v/>
      </c>
      <c r="Y81" s="7" t="str">
        <f>IF($X81="YES",VLOOKUP($F81,'[1]Editors Rescore'!$F$2:$M$103,8,FALSE),"")</f>
        <v/>
      </c>
      <c r="Z81" s="18">
        <f t="shared" si="9"/>
        <v>17</v>
      </c>
    </row>
    <row r="82" spans="1:26" ht="30" x14ac:dyDescent="0.25">
      <c r="A82" s="10" t="s">
        <v>276</v>
      </c>
      <c r="B82" s="23" t="s">
        <v>277</v>
      </c>
      <c r="C82" s="10" t="s">
        <v>269</v>
      </c>
      <c r="D82" s="13" t="s">
        <v>37</v>
      </c>
      <c r="E82" s="13" t="s">
        <v>38</v>
      </c>
      <c r="F82" s="30">
        <v>30500856</v>
      </c>
      <c r="G82" s="12" t="s">
        <v>56</v>
      </c>
      <c r="H82" s="20" t="s">
        <v>57</v>
      </c>
      <c r="I82" s="7" t="s">
        <v>78</v>
      </c>
      <c r="J82" s="20">
        <v>5</v>
      </c>
      <c r="K82" s="7">
        <v>4</v>
      </c>
      <c r="L82" s="20">
        <v>3</v>
      </c>
      <c r="M82" s="7">
        <v>4</v>
      </c>
      <c r="N82" s="21"/>
      <c r="O82" s="21"/>
      <c r="P82" s="20">
        <v>5</v>
      </c>
      <c r="Q82" s="7">
        <v>3</v>
      </c>
      <c r="R82" s="20">
        <v>3</v>
      </c>
      <c r="S82" s="7">
        <v>5</v>
      </c>
      <c r="T82" s="16">
        <f t="shared" si="5"/>
        <v>16</v>
      </c>
      <c r="U82" s="7">
        <f t="shared" si="6"/>
        <v>16</v>
      </c>
      <c r="V82" s="17">
        <f t="shared" si="7"/>
        <v>16</v>
      </c>
      <c r="W82" s="7">
        <f t="shared" si="8"/>
        <v>0</v>
      </c>
      <c r="X82" s="7" t="str">
        <f>IF(W82&gt;([1]calculations!$B$1+[1]calculations!$B$2),"YES","")</f>
        <v/>
      </c>
      <c r="Y82" s="7" t="str">
        <f>IF($X82="YES",VLOOKUP($F82,'[1]Editors Rescore'!$F$2:$M$103,8,FALSE),"")</f>
        <v/>
      </c>
      <c r="Z82" s="18">
        <f t="shared" si="9"/>
        <v>16</v>
      </c>
    </row>
    <row r="83" spans="1:26" ht="30" x14ac:dyDescent="0.25">
      <c r="A83" s="22" t="s">
        <v>276</v>
      </c>
      <c r="B83" s="10" t="s">
        <v>278</v>
      </c>
      <c r="C83" s="10" t="s">
        <v>279</v>
      </c>
      <c r="D83" s="7" t="s">
        <v>37</v>
      </c>
      <c r="E83" s="7" t="s">
        <v>38</v>
      </c>
      <c r="F83" s="30">
        <v>30547479</v>
      </c>
      <c r="G83" s="7" t="s">
        <v>56</v>
      </c>
      <c r="H83" s="31" t="s">
        <v>57</v>
      </c>
      <c r="I83" s="7" t="s">
        <v>280</v>
      </c>
      <c r="J83" s="21"/>
      <c r="K83" s="21"/>
      <c r="L83" s="20">
        <v>4</v>
      </c>
      <c r="M83" s="7">
        <v>3</v>
      </c>
      <c r="N83" s="20">
        <v>4</v>
      </c>
      <c r="O83" s="7">
        <v>2</v>
      </c>
      <c r="P83" s="20">
        <v>5</v>
      </c>
      <c r="Q83" s="7">
        <v>5</v>
      </c>
      <c r="R83" s="20">
        <v>3</v>
      </c>
      <c r="S83" s="7">
        <v>3</v>
      </c>
      <c r="T83" s="16">
        <f t="shared" si="5"/>
        <v>16</v>
      </c>
      <c r="U83" s="7">
        <f t="shared" si="6"/>
        <v>13</v>
      </c>
      <c r="V83" s="17">
        <f t="shared" si="7"/>
        <v>14.5</v>
      </c>
      <c r="W83" s="7">
        <f t="shared" si="8"/>
        <v>3</v>
      </c>
      <c r="X83" s="7" t="str">
        <f>IF(W83&gt;([1]calculations!$B$1+[1]calculations!$B$2),"YES","")</f>
        <v/>
      </c>
      <c r="Y83" s="7" t="str">
        <f>IF($X83="YES",VLOOKUP($F83,'[1]Editors Rescore'!$F$2:$M$103,8,FALSE),"")</f>
        <v/>
      </c>
      <c r="Z83" s="18">
        <f t="shared" si="9"/>
        <v>14.5</v>
      </c>
    </row>
    <row r="84" spans="1:26" ht="30" x14ac:dyDescent="0.25">
      <c r="A84" s="22" t="s">
        <v>281</v>
      </c>
      <c r="B84" s="10" t="s">
        <v>282</v>
      </c>
      <c r="C84" s="10" t="s">
        <v>283</v>
      </c>
      <c r="D84" s="7" t="s">
        <v>37</v>
      </c>
      <c r="E84" s="7" t="s">
        <v>38</v>
      </c>
      <c r="F84" s="7">
        <v>29229352</v>
      </c>
      <c r="G84" s="7" t="s">
        <v>82</v>
      </c>
      <c r="H84" s="20" t="s">
        <v>106</v>
      </c>
      <c r="I84" s="7" t="s">
        <v>83</v>
      </c>
      <c r="J84" s="21"/>
      <c r="K84" s="21"/>
      <c r="L84" s="59">
        <v>4</v>
      </c>
      <c r="M84" s="7">
        <v>3</v>
      </c>
      <c r="N84" s="59">
        <v>4</v>
      </c>
      <c r="O84" s="7">
        <v>1</v>
      </c>
      <c r="P84" s="59">
        <v>5</v>
      </c>
      <c r="Q84" s="7">
        <v>3</v>
      </c>
      <c r="R84" s="59">
        <v>3</v>
      </c>
      <c r="S84" s="7">
        <v>3</v>
      </c>
      <c r="T84" s="16">
        <f t="shared" si="5"/>
        <v>16</v>
      </c>
      <c r="U84" s="7">
        <f t="shared" si="6"/>
        <v>10</v>
      </c>
      <c r="V84" s="17">
        <f t="shared" si="7"/>
        <v>13</v>
      </c>
      <c r="W84" s="7">
        <f t="shared" si="8"/>
        <v>6</v>
      </c>
      <c r="X84" s="7" t="str">
        <f>IF(W84&gt;([1]calculations!$B$1+[1]calculations!$B$2),"YES","")</f>
        <v>YES</v>
      </c>
      <c r="Y84" s="7">
        <f>IF($X84="YES",VLOOKUP($F84,'[1]Editors Rescore'!$F$2:$M$103,8,FALSE),"")</f>
        <v>7</v>
      </c>
      <c r="Z84" s="18">
        <f t="shared" si="9"/>
        <v>11</v>
      </c>
    </row>
    <row r="85" spans="1:26" ht="30" x14ac:dyDescent="0.25">
      <c r="A85" s="22" t="s">
        <v>284</v>
      </c>
      <c r="B85" s="10" t="s">
        <v>285</v>
      </c>
      <c r="C85" s="23" t="s">
        <v>286</v>
      </c>
      <c r="D85" s="7" t="s">
        <v>29</v>
      </c>
      <c r="E85" s="7" t="s">
        <v>30</v>
      </c>
      <c r="F85" s="7">
        <v>30059416</v>
      </c>
      <c r="G85" s="7" t="s">
        <v>82</v>
      </c>
      <c r="H85" s="20" t="s">
        <v>109</v>
      </c>
      <c r="I85" s="7" t="s">
        <v>106</v>
      </c>
      <c r="J85" s="20">
        <v>4</v>
      </c>
      <c r="K85" s="7">
        <v>5</v>
      </c>
      <c r="L85" s="20">
        <v>2</v>
      </c>
      <c r="M85" s="7">
        <v>1</v>
      </c>
      <c r="N85" s="21"/>
      <c r="O85" s="21"/>
      <c r="P85" s="20">
        <v>4</v>
      </c>
      <c r="Q85" s="7">
        <v>5</v>
      </c>
      <c r="R85" s="20">
        <v>4</v>
      </c>
      <c r="S85" s="7">
        <v>5</v>
      </c>
      <c r="T85" s="16">
        <f t="shared" si="5"/>
        <v>14</v>
      </c>
      <c r="U85" s="7">
        <f t="shared" si="6"/>
        <v>16</v>
      </c>
      <c r="V85" s="17">
        <f t="shared" si="7"/>
        <v>15</v>
      </c>
      <c r="W85" s="7">
        <f t="shared" si="8"/>
        <v>2</v>
      </c>
      <c r="X85" s="7" t="str">
        <f>IF(W85&gt;([1]calculations!$B$1+[1]calculations!$B$2),"YES","")</f>
        <v/>
      </c>
      <c r="Y85" s="7" t="str">
        <f>IF($X85="YES",VLOOKUP($F85,'[1]Editors Rescore'!$F$2:$M$103,8,FALSE),"")</f>
        <v/>
      </c>
      <c r="Z85" s="18">
        <f t="shared" si="9"/>
        <v>15</v>
      </c>
    </row>
    <row r="86" spans="1:26" x14ac:dyDescent="0.25">
      <c r="A86" s="22" t="s">
        <v>287</v>
      </c>
      <c r="B86" s="10" t="s">
        <v>288</v>
      </c>
      <c r="C86" s="10" t="s">
        <v>216</v>
      </c>
      <c r="D86" s="7" t="s">
        <v>29</v>
      </c>
      <c r="E86" s="7" t="s">
        <v>30</v>
      </c>
      <c r="F86" s="7">
        <v>29728411</v>
      </c>
      <c r="G86" s="7" t="s">
        <v>39</v>
      </c>
      <c r="H86" s="20" t="s">
        <v>40</v>
      </c>
      <c r="I86" s="7" t="s">
        <v>41</v>
      </c>
      <c r="J86" s="20">
        <v>5</v>
      </c>
      <c r="K86" s="7">
        <v>5</v>
      </c>
      <c r="L86" s="20">
        <v>5</v>
      </c>
      <c r="M86" s="7">
        <v>3</v>
      </c>
      <c r="N86" s="21"/>
      <c r="O86" s="21"/>
      <c r="P86" s="20">
        <v>5</v>
      </c>
      <c r="Q86" s="7">
        <v>5</v>
      </c>
      <c r="R86" s="20">
        <v>4</v>
      </c>
      <c r="S86" s="7">
        <v>4</v>
      </c>
      <c r="T86" s="16">
        <f t="shared" si="5"/>
        <v>19</v>
      </c>
      <c r="U86" s="7">
        <f t="shared" si="6"/>
        <v>17</v>
      </c>
      <c r="V86" s="17">
        <f t="shared" si="7"/>
        <v>18</v>
      </c>
      <c r="W86" s="7">
        <f t="shared" si="8"/>
        <v>2</v>
      </c>
      <c r="X86" s="7" t="str">
        <f>IF(W86&gt;([1]calculations!$B$1+[1]calculations!$B$2),"YES","")</f>
        <v/>
      </c>
      <c r="Y86" s="7" t="str">
        <f>IF($X86="YES",VLOOKUP($F86,'[1]Editors Rescore'!$F$2:$M$103,8,FALSE),"")</f>
        <v/>
      </c>
      <c r="Z86" s="18">
        <f t="shared" si="9"/>
        <v>18</v>
      </c>
    </row>
    <row r="87" spans="1:26" ht="45" x14ac:dyDescent="0.25">
      <c r="A87" s="33" t="s">
        <v>289</v>
      </c>
      <c r="B87" s="23" t="s">
        <v>290</v>
      </c>
      <c r="C87" s="23" t="s">
        <v>291</v>
      </c>
      <c r="D87" s="7" t="s">
        <v>29</v>
      </c>
      <c r="E87" s="7" t="s">
        <v>38</v>
      </c>
      <c r="F87" s="40">
        <v>29673804</v>
      </c>
      <c r="G87" s="7" t="s">
        <v>56</v>
      </c>
      <c r="H87" s="20" t="s">
        <v>100</v>
      </c>
      <c r="I87" s="7" t="s">
        <v>61</v>
      </c>
      <c r="J87" s="21"/>
      <c r="K87" s="21"/>
      <c r="L87" s="20">
        <v>2</v>
      </c>
      <c r="M87" s="7">
        <v>3</v>
      </c>
      <c r="N87" s="20">
        <v>3</v>
      </c>
      <c r="O87" s="7">
        <v>2</v>
      </c>
      <c r="P87" s="20">
        <v>5</v>
      </c>
      <c r="Q87" s="7">
        <v>4</v>
      </c>
      <c r="R87" s="20">
        <v>3</v>
      </c>
      <c r="S87" s="7">
        <v>1</v>
      </c>
      <c r="T87" s="16">
        <f t="shared" si="5"/>
        <v>13</v>
      </c>
      <c r="U87" s="7">
        <f t="shared" si="6"/>
        <v>10</v>
      </c>
      <c r="V87" s="17">
        <f t="shared" si="7"/>
        <v>11.5</v>
      </c>
      <c r="W87" s="7">
        <f t="shared" si="8"/>
        <v>3</v>
      </c>
      <c r="X87" s="7" t="str">
        <f>IF(W87&gt;([1]calculations!$B$1+[1]calculations!$B$2),"YES","")</f>
        <v/>
      </c>
      <c r="Y87" s="7" t="str">
        <f>IF($X87="YES",VLOOKUP($F87,'[1]Editors Rescore'!$F$2:$M$103,8,FALSE),"")</f>
        <v/>
      </c>
      <c r="Z87" s="18">
        <f t="shared" si="9"/>
        <v>11.5</v>
      </c>
    </row>
    <row r="88" spans="1:26" ht="30" x14ac:dyDescent="0.25">
      <c r="A88" s="22" t="s">
        <v>292</v>
      </c>
      <c r="B88" s="10" t="s">
        <v>293</v>
      </c>
      <c r="C88" s="10" t="s">
        <v>240</v>
      </c>
      <c r="D88" s="7" t="s">
        <v>29</v>
      </c>
      <c r="E88" s="7" t="s">
        <v>30</v>
      </c>
      <c r="F88" s="7">
        <v>29743939</v>
      </c>
      <c r="G88" s="7" t="s">
        <v>31</v>
      </c>
      <c r="H88" s="25" t="s">
        <v>32</v>
      </c>
      <c r="I88" s="7" t="s">
        <v>33</v>
      </c>
      <c r="J88" s="25">
        <v>5</v>
      </c>
      <c r="K88" s="7">
        <v>4</v>
      </c>
      <c r="L88" s="25">
        <v>3</v>
      </c>
      <c r="M88" s="7">
        <v>2</v>
      </c>
      <c r="N88" s="26"/>
      <c r="O88" s="26"/>
      <c r="P88" s="25">
        <v>5</v>
      </c>
      <c r="Q88" s="7">
        <v>5</v>
      </c>
      <c r="R88" s="25">
        <v>5</v>
      </c>
      <c r="S88" s="7">
        <v>4</v>
      </c>
      <c r="T88" s="16">
        <f t="shared" si="5"/>
        <v>18</v>
      </c>
      <c r="U88" s="7">
        <f t="shared" si="6"/>
        <v>15</v>
      </c>
      <c r="V88" s="17">
        <f t="shared" si="7"/>
        <v>16.5</v>
      </c>
      <c r="W88" s="7">
        <f t="shared" si="8"/>
        <v>3</v>
      </c>
      <c r="X88" s="7" t="str">
        <f>IF(W88&gt;([1]calculations!$B$1+[1]calculations!$B$2),"YES","")</f>
        <v/>
      </c>
      <c r="Y88" s="7" t="str">
        <f>IF($X88="YES",VLOOKUP($F88,'[1]Editors Rescore'!$F$2:$M$103,8,FALSE),"")</f>
        <v/>
      </c>
      <c r="Z88" s="18">
        <f t="shared" si="9"/>
        <v>16.5</v>
      </c>
    </row>
    <row r="89" spans="1:26" ht="30" x14ac:dyDescent="0.25">
      <c r="A89" s="22" t="s">
        <v>294</v>
      </c>
      <c r="B89" s="10" t="s">
        <v>295</v>
      </c>
      <c r="C89" s="10" t="s">
        <v>99</v>
      </c>
      <c r="D89" s="7" t="s">
        <v>29</v>
      </c>
      <c r="E89" s="7" t="s">
        <v>38</v>
      </c>
      <c r="F89" s="7">
        <v>29534767</v>
      </c>
      <c r="G89" s="7" t="s">
        <v>31</v>
      </c>
      <c r="H89" s="25" t="s">
        <v>52</v>
      </c>
      <c r="I89" s="7" t="s">
        <v>32</v>
      </c>
      <c r="J89" s="21"/>
      <c r="K89" s="21"/>
      <c r="L89" s="25">
        <v>3</v>
      </c>
      <c r="M89" s="7">
        <v>3</v>
      </c>
      <c r="N89" s="25">
        <v>4</v>
      </c>
      <c r="O89" s="7">
        <v>4</v>
      </c>
      <c r="P89" s="25">
        <v>5</v>
      </c>
      <c r="Q89" s="7">
        <v>5</v>
      </c>
      <c r="R89" s="25">
        <v>5</v>
      </c>
      <c r="S89" s="7">
        <v>5</v>
      </c>
      <c r="T89" s="16">
        <f t="shared" si="5"/>
        <v>17</v>
      </c>
      <c r="U89" s="7">
        <f t="shared" si="6"/>
        <v>17</v>
      </c>
      <c r="V89" s="17">
        <f t="shared" si="7"/>
        <v>17</v>
      </c>
      <c r="W89" s="7">
        <f t="shared" si="8"/>
        <v>0</v>
      </c>
      <c r="X89" s="7" t="str">
        <f>IF(W89&gt;([1]calculations!$B$1+[1]calculations!$B$2),"YES","")</f>
        <v/>
      </c>
      <c r="Y89" s="7" t="str">
        <f>IF($X89="YES",VLOOKUP($F89,'[1]Editors Rescore'!$F$2:$M$103,8,FALSE),"")</f>
        <v/>
      </c>
      <c r="Z89" s="18">
        <f t="shared" si="9"/>
        <v>17</v>
      </c>
    </row>
    <row r="90" spans="1:26" x14ac:dyDescent="0.25">
      <c r="A90" s="10" t="s">
        <v>296</v>
      </c>
      <c r="B90" s="23" t="s">
        <v>297</v>
      </c>
      <c r="C90" s="23" t="s">
        <v>216</v>
      </c>
      <c r="D90" s="13" t="s">
        <v>37</v>
      </c>
      <c r="E90" s="13" t="s">
        <v>30</v>
      </c>
      <c r="F90" s="7">
        <v>29627770</v>
      </c>
      <c r="G90" s="13" t="s">
        <v>45</v>
      </c>
      <c r="H90" s="20" t="s">
        <v>46</v>
      </c>
      <c r="I90" s="7" t="s">
        <v>47</v>
      </c>
      <c r="J90" s="20">
        <v>5</v>
      </c>
      <c r="K90" s="7">
        <v>5</v>
      </c>
      <c r="L90" s="20">
        <v>3</v>
      </c>
      <c r="M90" s="7">
        <v>3</v>
      </c>
      <c r="N90" s="21"/>
      <c r="O90" s="21"/>
      <c r="P90" s="20">
        <v>5</v>
      </c>
      <c r="Q90" s="7">
        <v>5</v>
      </c>
      <c r="R90" s="20">
        <v>5</v>
      </c>
      <c r="S90" s="7">
        <v>5</v>
      </c>
      <c r="T90" s="16">
        <f t="shared" si="5"/>
        <v>18</v>
      </c>
      <c r="U90" s="7">
        <f t="shared" si="6"/>
        <v>18</v>
      </c>
      <c r="V90" s="17">
        <f t="shared" si="7"/>
        <v>18</v>
      </c>
      <c r="W90" s="7">
        <f t="shared" si="8"/>
        <v>0</v>
      </c>
      <c r="X90" s="7" t="str">
        <f>IF(W90&gt;([1]calculations!$B$1+[1]calculations!$B$2),"YES","")</f>
        <v/>
      </c>
      <c r="Y90" s="7" t="str">
        <f>IF($X90="YES",VLOOKUP($F90,'[1]Editors Rescore'!$F$2:$M$103,8,FALSE),"")</f>
        <v/>
      </c>
      <c r="Z90" s="18">
        <f t="shared" si="9"/>
        <v>18</v>
      </c>
    </row>
    <row r="91" spans="1:26" ht="45" x14ac:dyDescent="0.25">
      <c r="A91" s="23" t="s">
        <v>296</v>
      </c>
      <c r="B91" s="23" t="s">
        <v>298</v>
      </c>
      <c r="C91" s="23" t="s">
        <v>190</v>
      </c>
      <c r="D91" s="13" t="s">
        <v>37</v>
      </c>
      <c r="E91" s="13" t="s">
        <v>38</v>
      </c>
      <c r="F91" s="7">
        <v>29527337</v>
      </c>
      <c r="G91" s="13" t="s">
        <v>56</v>
      </c>
      <c r="H91" s="20" t="s">
        <v>57</v>
      </c>
      <c r="I91" s="7" t="s">
        <v>112</v>
      </c>
      <c r="J91" s="21"/>
      <c r="K91" s="21"/>
      <c r="L91" s="20">
        <v>3</v>
      </c>
      <c r="M91" s="7">
        <v>2</v>
      </c>
      <c r="N91" s="20">
        <v>3</v>
      </c>
      <c r="O91" s="7">
        <v>1</v>
      </c>
      <c r="P91" s="20">
        <v>5</v>
      </c>
      <c r="Q91" s="7">
        <v>5</v>
      </c>
      <c r="R91" s="20">
        <v>3</v>
      </c>
      <c r="S91" s="7">
        <v>4</v>
      </c>
      <c r="T91" s="16">
        <f t="shared" si="5"/>
        <v>14</v>
      </c>
      <c r="U91" s="7">
        <f t="shared" si="6"/>
        <v>12</v>
      </c>
      <c r="V91" s="17">
        <f t="shared" si="7"/>
        <v>13</v>
      </c>
      <c r="W91" s="7">
        <f t="shared" si="8"/>
        <v>2</v>
      </c>
      <c r="X91" s="7" t="str">
        <f>IF(W91&gt;([1]calculations!$B$1+[1]calculations!$B$2),"YES","")</f>
        <v/>
      </c>
      <c r="Y91" s="7" t="str">
        <f>IF($X91="YES",VLOOKUP($F91,'[1]Editors Rescore'!$F$2:$M$103,8,FALSE),"")</f>
        <v/>
      </c>
      <c r="Z91" s="18">
        <f t="shared" si="9"/>
        <v>13</v>
      </c>
    </row>
    <row r="92" spans="1:26" ht="30" x14ac:dyDescent="0.25">
      <c r="A92" s="10" t="s">
        <v>299</v>
      </c>
      <c r="B92" s="10" t="s">
        <v>300</v>
      </c>
      <c r="C92" s="10" t="s">
        <v>301</v>
      </c>
      <c r="D92" s="13" t="s">
        <v>29</v>
      </c>
      <c r="E92" s="13" t="s">
        <v>38</v>
      </c>
      <c r="F92" s="7">
        <v>29267063</v>
      </c>
      <c r="G92" s="7" t="s">
        <v>82</v>
      </c>
      <c r="H92" s="20" t="s">
        <v>106</v>
      </c>
      <c r="I92" s="7" t="s">
        <v>83</v>
      </c>
      <c r="J92" s="21"/>
      <c r="K92" s="21"/>
      <c r="L92" s="20">
        <v>4</v>
      </c>
      <c r="M92" s="7">
        <v>3</v>
      </c>
      <c r="N92" s="20">
        <v>0</v>
      </c>
      <c r="O92" s="7">
        <v>0</v>
      </c>
      <c r="P92" s="20">
        <v>5</v>
      </c>
      <c r="Q92" s="7">
        <v>2</v>
      </c>
      <c r="R92" s="20">
        <v>5</v>
      </c>
      <c r="S92" s="7">
        <v>3</v>
      </c>
      <c r="T92" s="16">
        <f t="shared" si="5"/>
        <v>14</v>
      </c>
      <c r="U92" s="7">
        <f t="shared" si="6"/>
        <v>8</v>
      </c>
      <c r="V92" s="17">
        <f t="shared" si="7"/>
        <v>11</v>
      </c>
      <c r="W92" s="7">
        <f t="shared" si="8"/>
        <v>6</v>
      </c>
      <c r="X92" s="7" t="str">
        <f>IF(W92&gt;([1]calculations!$B$1+[1]calculations!$B$2),"YES","")</f>
        <v>YES</v>
      </c>
      <c r="Y92" s="7">
        <f>IF($X92="YES",VLOOKUP($F92,'[1]Editors Rescore'!$F$2:$M$103,8,FALSE),"")</f>
        <v>9</v>
      </c>
      <c r="Z92" s="18">
        <f t="shared" si="9"/>
        <v>10.333333333333334</v>
      </c>
    </row>
    <row r="93" spans="1:26" ht="45" x14ac:dyDescent="0.25">
      <c r="A93" s="10" t="s">
        <v>302</v>
      </c>
      <c r="B93" s="10" t="s">
        <v>303</v>
      </c>
      <c r="C93" s="10" t="s">
        <v>60</v>
      </c>
      <c r="D93" s="13" t="s">
        <v>37</v>
      </c>
      <c r="E93" s="13" t="s">
        <v>38</v>
      </c>
      <c r="F93" s="55">
        <v>30455806</v>
      </c>
      <c r="G93" s="13" t="s">
        <v>45</v>
      </c>
      <c r="H93" s="20" t="s">
        <v>47</v>
      </c>
      <c r="I93" s="7" t="s">
        <v>88</v>
      </c>
      <c r="J93" s="21"/>
      <c r="K93" s="21"/>
      <c r="L93" s="16">
        <v>3</v>
      </c>
      <c r="M93" s="7">
        <v>2</v>
      </c>
      <c r="N93" s="16">
        <v>4</v>
      </c>
      <c r="O93" s="7">
        <v>4</v>
      </c>
      <c r="P93" s="16">
        <v>5</v>
      </c>
      <c r="Q93" s="7">
        <v>3</v>
      </c>
      <c r="R93" s="16">
        <v>1</v>
      </c>
      <c r="S93" s="7">
        <v>5</v>
      </c>
      <c r="T93" s="16">
        <f t="shared" si="5"/>
        <v>13</v>
      </c>
      <c r="U93" s="7">
        <f t="shared" si="6"/>
        <v>14</v>
      </c>
      <c r="V93" s="17">
        <f t="shared" si="7"/>
        <v>13.5</v>
      </c>
      <c r="W93" s="7">
        <f t="shared" si="8"/>
        <v>1</v>
      </c>
      <c r="X93" s="7" t="str">
        <f>IF(W93&gt;([1]calculations!$B$1+[1]calculations!$B$2),"YES","")</f>
        <v/>
      </c>
      <c r="Y93" s="7" t="str">
        <f>IF($X93="YES",VLOOKUP($F93,'[1]Editors Rescore'!$F$2:$M$103,8,FALSE),"")</f>
        <v/>
      </c>
      <c r="Z93" s="18">
        <f t="shared" si="9"/>
        <v>13.5</v>
      </c>
    </row>
    <row r="94" spans="1:26" ht="30" x14ac:dyDescent="0.25">
      <c r="A94" s="10" t="s">
        <v>304</v>
      </c>
      <c r="B94" s="10" t="s">
        <v>305</v>
      </c>
      <c r="C94" s="10" t="s">
        <v>306</v>
      </c>
      <c r="D94" s="13" t="s">
        <v>51</v>
      </c>
      <c r="E94" s="13" t="s">
        <v>38</v>
      </c>
      <c r="F94" s="7">
        <v>29760862</v>
      </c>
      <c r="G94" s="7" t="s">
        <v>31</v>
      </c>
      <c r="H94" s="20" t="s">
        <v>32</v>
      </c>
      <c r="I94" s="7" t="s">
        <v>33</v>
      </c>
      <c r="J94" s="21"/>
      <c r="K94" s="21"/>
      <c r="L94" s="20">
        <v>3</v>
      </c>
      <c r="M94" s="7">
        <v>2</v>
      </c>
      <c r="N94" s="20">
        <v>4</v>
      </c>
      <c r="O94" s="7">
        <v>4</v>
      </c>
      <c r="P94" s="20">
        <v>5</v>
      </c>
      <c r="Q94" s="7">
        <v>2</v>
      </c>
      <c r="R94" s="20">
        <v>5</v>
      </c>
      <c r="S94" s="7">
        <v>1</v>
      </c>
      <c r="T94" s="16">
        <f t="shared" si="5"/>
        <v>17</v>
      </c>
      <c r="U94" s="7">
        <f t="shared" si="6"/>
        <v>9</v>
      </c>
      <c r="V94" s="17">
        <f t="shared" si="7"/>
        <v>13</v>
      </c>
      <c r="W94" s="7">
        <f t="shared" si="8"/>
        <v>8</v>
      </c>
      <c r="X94" s="7" t="str">
        <f>IF(W94&gt;([1]calculations!$B$1+[1]calculations!$B$2),"YES","")</f>
        <v>YES</v>
      </c>
      <c r="Y94" s="7">
        <f>IF($X94="YES",VLOOKUP($F94,'[1]Editors Rescore'!$F$2:$M$103,8,FALSE),"")</f>
        <v>12</v>
      </c>
      <c r="Z94" s="18">
        <f t="shared" si="9"/>
        <v>12.666666666666666</v>
      </c>
    </row>
    <row r="95" spans="1:26" ht="45" x14ac:dyDescent="0.25">
      <c r="A95" s="22" t="s">
        <v>307</v>
      </c>
      <c r="B95" s="10" t="s">
        <v>308</v>
      </c>
      <c r="C95" s="10" t="s">
        <v>309</v>
      </c>
      <c r="D95" s="7" t="s">
        <v>29</v>
      </c>
      <c r="E95" s="7" t="s">
        <v>30</v>
      </c>
      <c r="F95" s="7">
        <v>28427481</v>
      </c>
      <c r="G95" s="7" t="s">
        <v>82</v>
      </c>
      <c r="H95" s="20" t="s">
        <v>83</v>
      </c>
      <c r="I95" s="7" t="s">
        <v>84</v>
      </c>
      <c r="J95" s="20">
        <v>4</v>
      </c>
      <c r="K95" s="7">
        <v>5</v>
      </c>
      <c r="L95" s="20">
        <v>0</v>
      </c>
      <c r="M95" s="7">
        <v>0</v>
      </c>
      <c r="N95" s="21"/>
      <c r="O95" s="21"/>
      <c r="P95" s="20">
        <v>5</v>
      </c>
      <c r="Q95" s="7">
        <v>5</v>
      </c>
      <c r="R95" s="20">
        <v>3</v>
      </c>
      <c r="S95" s="7">
        <v>3</v>
      </c>
      <c r="T95" s="16">
        <f t="shared" si="5"/>
        <v>12</v>
      </c>
      <c r="U95" s="7">
        <f t="shared" si="6"/>
        <v>13</v>
      </c>
      <c r="V95" s="17">
        <f t="shared" si="7"/>
        <v>12.5</v>
      </c>
      <c r="W95" s="7">
        <f t="shared" si="8"/>
        <v>1</v>
      </c>
      <c r="X95" s="7" t="str">
        <f>IF(W95&gt;([1]calculations!$B$1+[1]calculations!$B$2),"YES","")</f>
        <v/>
      </c>
      <c r="Y95" s="7" t="str">
        <f>IF($X95="YES",VLOOKUP($F95,'[1]Editors Rescore'!$F$2:$M$103,8,FALSE),"")</f>
        <v/>
      </c>
      <c r="Z95" s="18">
        <f t="shared" si="9"/>
        <v>12.5</v>
      </c>
    </row>
    <row r="96" spans="1:26" ht="45" x14ac:dyDescent="0.25">
      <c r="A96" s="10" t="s">
        <v>310</v>
      </c>
      <c r="B96" s="60" t="s">
        <v>311</v>
      </c>
      <c r="C96" s="10" t="s">
        <v>240</v>
      </c>
      <c r="D96" s="13" t="s">
        <v>29</v>
      </c>
      <c r="E96" s="13" t="s">
        <v>38</v>
      </c>
      <c r="F96" s="61">
        <v>30305841</v>
      </c>
      <c r="G96" s="13" t="s">
        <v>31</v>
      </c>
      <c r="H96" s="14" t="s">
        <v>52</v>
      </c>
      <c r="I96" s="13" t="s">
        <v>32</v>
      </c>
      <c r="J96" s="15"/>
      <c r="K96" s="15"/>
      <c r="L96" s="14">
        <v>4</v>
      </c>
      <c r="M96" s="13">
        <v>3</v>
      </c>
      <c r="N96" s="14">
        <v>3</v>
      </c>
      <c r="O96" s="13">
        <v>4</v>
      </c>
      <c r="P96" s="14">
        <v>3</v>
      </c>
      <c r="Q96" s="13">
        <v>3</v>
      </c>
      <c r="R96" s="14">
        <v>5</v>
      </c>
      <c r="S96" s="13">
        <v>3</v>
      </c>
      <c r="T96" s="16">
        <f t="shared" si="5"/>
        <v>15</v>
      </c>
      <c r="U96" s="7">
        <f t="shared" si="6"/>
        <v>13</v>
      </c>
      <c r="V96" s="17">
        <f t="shared" si="7"/>
        <v>14</v>
      </c>
      <c r="W96" s="7">
        <f t="shared" si="8"/>
        <v>2</v>
      </c>
      <c r="X96" s="7" t="str">
        <f>IF(W96&gt;([1]calculations!$B$1+[1]calculations!$B$2),"YES","")</f>
        <v/>
      </c>
      <c r="Y96" s="7" t="str">
        <f>IF($X96="YES",VLOOKUP($F96,'[1]Editors Rescore'!$F$2:$M$103,8,FALSE),"")</f>
        <v/>
      </c>
      <c r="Z96" s="18">
        <f t="shared" si="9"/>
        <v>14</v>
      </c>
    </row>
    <row r="97" spans="1:26" ht="45" x14ac:dyDescent="0.25">
      <c r="A97" s="22" t="s">
        <v>312</v>
      </c>
      <c r="B97" s="23" t="s">
        <v>313</v>
      </c>
      <c r="C97" s="23" t="s">
        <v>314</v>
      </c>
      <c r="D97" s="7" t="s">
        <v>29</v>
      </c>
      <c r="E97" s="7" t="s">
        <v>30</v>
      </c>
      <c r="F97" s="7">
        <v>29578899</v>
      </c>
      <c r="G97" s="7" t="s">
        <v>56</v>
      </c>
      <c r="H97" s="20" t="s">
        <v>112</v>
      </c>
      <c r="I97" s="7" t="s">
        <v>100</v>
      </c>
      <c r="J97" s="20">
        <v>3</v>
      </c>
      <c r="K97" s="7">
        <v>3</v>
      </c>
      <c r="L97" s="20">
        <v>2</v>
      </c>
      <c r="M97" s="7">
        <v>1</v>
      </c>
      <c r="N97" s="21"/>
      <c r="O97" s="21"/>
      <c r="P97" s="20">
        <v>3</v>
      </c>
      <c r="Q97" s="7">
        <v>0</v>
      </c>
      <c r="R97" s="20">
        <v>4</v>
      </c>
      <c r="S97" s="7">
        <v>1</v>
      </c>
      <c r="T97" s="16">
        <f t="shared" si="5"/>
        <v>12</v>
      </c>
      <c r="U97" s="7">
        <f t="shared" si="6"/>
        <v>5</v>
      </c>
      <c r="V97" s="17">
        <f t="shared" si="7"/>
        <v>8.5</v>
      </c>
      <c r="W97" s="7">
        <f t="shared" si="8"/>
        <v>7</v>
      </c>
      <c r="X97" s="7" t="str">
        <f>IF(W97&gt;([1]calculations!$B$1+[1]calculations!$B$2),"YES","")</f>
        <v>YES</v>
      </c>
      <c r="Y97" s="7">
        <f>IF($X97="YES",VLOOKUP($F97,'[1]Editors Rescore'!$F$2:$M$103,8,FALSE),"")</f>
        <v>5</v>
      </c>
      <c r="Z97" s="18">
        <f t="shared" si="9"/>
        <v>7.333333333333333</v>
      </c>
    </row>
    <row r="98" spans="1:26" ht="30" x14ac:dyDescent="0.25">
      <c r="A98" s="22" t="s">
        <v>315</v>
      </c>
      <c r="B98" s="23" t="s">
        <v>316</v>
      </c>
      <c r="C98" s="23" t="s">
        <v>317</v>
      </c>
      <c r="D98" s="7" t="s">
        <v>29</v>
      </c>
      <c r="E98" s="7" t="s">
        <v>38</v>
      </c>
      <c r="F98" s="7">
        <v>29731398</v>
      </c>
      <c r="G98" s="7" t="s">
        <v>31</v>
      </c>
      <c r="H98" s="20" t="s">
        <v>32</v>
      </c>
      <c r="I98" s="7" t="s">
        <v>33</v>
      </c>
      <c r="J98" s="21"/>
      <c r="K98" s="21"/>
      <c r="L98" s="20">
        <v>4</v>
      </c>
      <c r="M98" s="7">
        <v>4</v>
      </c>
      <c r="N98" s="16">
        <v>4</v>
      </c>
      <c r="O98" s="7">
        <v>1</v>
      </c>
      <c r="P98" s="20">
        <v>5</v>
      </c>
      <c r="Q98" s="7">
        <v>5</v>
      </c>
      <c r="R98" s="20">
        <v>5</v>
      </c>
      <c r="S98" s="7">
        <v>5</v>
      </c>
      <c r="T98" s="16">
        <f t="shared" si="5"/>
        <v>18</v>
      </c>
      <c r="U98" s="7">
        <f t="shared" si="6"/>
        <v>15</v>
      </c>
      <c r="V98" s="17">
        <f t="shared" si="7"/>
        <v>16.5</v>
      </c>
      <c r="W98" s="7">
        <f t="shared" si="8"/>
        <v>3</v>
      </c>
      <c r="X98" s="7" t="str">
        <f>IF(W98&gt;([1]calculations!$B$1+[1]calculations!$B$2),"YES","")</f>
        <v/>
      </c>
      <c r="Y98" s="7" t="str">
        <f>IF($X98="YES",VLOOKUP($F98,'[1]Editors Rescore'!$F$2:$M$103,8,FALSE),"")</f>
        <v/>
      </c>
      <c r="Z98" s="18">
        <f t="shared" si="9"/>
        <v>16.5</v>
      </c>
    </row>
    <row r="99" spans="1:26" ht="45" x14ac:dyDescent="0.25">
      <c r="A99" s="22" t="s">
        <v>318</v>
      </c>
      <c r="B99" s="10" t="s">
        <v>319</v>
      </c>
      <c r="C99" s="10" t="s">
        <v>320</v>
      </c>
      <c r="D99" s="13" t="s">
        <v>37</v>
      </c>
      <c r="E99" s="13" t="s">
        <v>30</v>
      </c>
      <c r="F99" s="7">
        <v>29668332</v>
      </c>
      <c r="G99" s="13" t="s">
        <v>45</v>
      </c>
      <c r="H99" s="20" t="s">
        <v>88</v>
      </c>
      <c r="I99" s="7" t="s">
        <v>69</v>
      </c>
      <c r="J99" s="20">
        <v>5</v>
      </c>
      <c r="K99" s="7">
        <v>5</v>
      </c>
      <c r="L99" s="20">
        <v>1</v>
      </c>
      <c r="M99" s="7">
        <v>1</v>
      </c>
      <c r="N99" s="21"/>
      <c r="O99" s="21"/>
      <c r="P99" s="20">
        <v>5</v>
      </c>
      <c r="Q99" s="7">
        <v>4</v>
      </c>
      <c r="R99" s="20">
        <v>2</v>
      </c>
      <c r="S99" s="7">
        <v>1</v>
      </c>
      <c r="T99" s="16">
        <f t="shared" si="5"/>
        <v>13</v>
      </c>
      <c r="U99" s="7">
        <f t="shared" si="6"/>
        <v>11</v>
      </c>
      <c r="V99" s="17">
        <f t="shared" si="7"/>
        <v>12</v>
      </c>
      <c r="W99" s="7">
        <f t="shared" si="8"/>
        <v>2</v>
      </c>
      <c r="X99" s="7" t="str">
        <f>IF(W99&gt;([1]calculations!$B$1+[1]calculations!$B$2),"YES","")</f>
        <v/>
      </c>
      <c r="Y99" s="7" t="str">
        <f>IF($X99="YES",VLOOKUP($F99,'[1]Editors Rescore'!$F$2:$M$103,8,FALSE),"")</f>
        <v/>
      </c>
      <c r="Z99" s="18">
        <f t="shared" si="9"/>
        <v>12</v>
      </c>
    </row>
    <row r="100" spans="1:26" ht="30" x14ac:dyDescent="0.25">
      <c r="A100" s="22" t="s">
        <v>321</v>
      </c>
      <c r="B100" s="10" t="s">
        <v>322</v>
      </c>
      <c r="C100" s="10" t="s">
        <v>127</v>
      </c>
      <c r="D100" s="7" t="s">
        <v>37</v>
      </c>
      <c r="E100" s="7" t="s">
        <v>38</v>
      </c>
      <c r="F100" s="30">
        <v>30226134</v>
      </c>
      <c r="G100" s="7" t="s">
        <v>82</v>
      </c>
      <c r="H100" s="16" t="s">
        <v>106</v>
      </c>
      <c r="I100" s="42" t="s">
        <v>83</v>
      </c>
      <c r="J100" s="21"/>
      <c r="K100" s="21"/>
      <c r="L100" s="20">
        <v>4</v>
      </c>
      <c r="M100" s="43">
        <v>2</v>
      </c>
      <c r="N100" s="20">
        <v>3</v>
      </c>
      <c r="O100" s="43">
        <v>3</v>
      </c>
      <c r="P100" s="20">
        <v>5</v>
      </c>
      <c r="Q100" s="43">
        <v>3</v>
      </c>
      <c r="R100" s="20">
        <v>5</v>
      </c>
      <c r="S100" s="43">
        <v>3</v>
      </c>
      <c r="T100" s="16">
        <f t="shared" si="5"/>
        <v>17</v>
      </c>
      <c r="U100" s="7">
        <f t="shared" si="6"/>
        <v>11</v>
      </c>
      <c r="V100" s="17">
        <f t="shared" si="7"/>
        <v>14</v>
      </c>
      <c r="W100" s="7">
        <f t="shared" si="8"/>
        <v>6</v>
      </c>
      <c r="X100" s="7" t="str">
        <f>IF(W100&gt;([1]calculations!$B$1+[1]calculations!$B$2),"YES","")</f>
        <v>YES</v>
      </c>
      <c r="Y100" s="7">
        <f>IF($X100="YES",VLOOKUP($F100,'[1]Editors Rescore'!$F$2:$M$103,8,FALSE),"")</f>
        <v>15</v>
      </c>
      <c r="Z100" s="18">
        <f t="shared" si="9"/>
        <v>14.333333333333334</v>
      </c>
    </row>
    <row r="101" spans="1:26" ht="30" customHeight="1" x14ac:dyDescent="0.25">
      <c r="A101" s="23" t="s">
        <v>323</v>
      </c>
      <c r="B101" s="23" t="s">
        <v>324</v>
      </c>
      <c r="C101" s="23" t="s">
        <v>325</v>
      </c>
      <c r="D101" s="13" t="s">
        <v>29</v>
      </c>
      <c r="E101" s="13" t="s">
        <v>30</v>
      </c>
      <c r="G101" s="13" t="s">
        <v>326</v>
      </c>
      <c r="H101" s="20" t="s">
        <v>327</v>
      </c>
      <c r="I101" s="7" t="s">
        <v>328</v>
      </c>
      <c r="J101" s="20">
        <v>5</v>
      </c>
      <c r="K101" s="7">
        <v>5</v>
      </c>
      <c r="L101" s="16">
        <v>1</v>
      </c>
      <c r="M101" s="7">
        <v>1</v>
      </c>
      <c r="N101" s="21"/>
      <c r="O101" s="21"/>
      <c r="P101" s="16">
        <v>2</v>
      </c>
      <c r="Q101" s="7">
        <v>3</v>
      </c>
      <c r="R101" s="16">
        <v>1</v>
      </c>
      <c r="S101" s="7">
        <v>4</v>
      </c>
      <c r="T101" s="16">
        <f t="shared" si="5"/>
        <v>9</v>
      </c>
      <c r="U101" s="7">
        <f t="shared" si="6"/>
        <v>13</v>
      </c>
      <c r="V101" s="17">
        <f t="shared" si="7"/>
        <v>11</v>
      </c>
      <c r="W101" s="7">
        <f t="shared" si="8"/>
        <v>4</v>
      </c>
      <c r="X101" s="7" t="str">
        <f>IF(W101&gt;([1]calculations!$B$1+[1]calculations!$B$2),"YES","")</f>
        <v/>
      </c>
      <c r="Y101" s="7" t="str">
        <f>IF($X101="YES",VLOOKUP($F101,'[1]Editors Rescore'!$F$2:$M$103,8,FALSE),"")</f>
        <v/>
      </c>
      <c r="Z101" s="18">
        <f t="shared" si="9"/>
        <v>11</v>
      </c>
    </row>
    <row r="102" spans="1:26" ht="30" x14ac:dyDescent="0.25">
      <c r="A102" s="22" t="s">
        <v>329</v>
      </c>
      <c r="B102" s="10" t="s">
        <v>330</v>
      </c>
      <c r="C102" s="10" t="s">
        <v>331</v>
      </c>
      <c r="D102" s="7" t="s">
        <v>51</v>
      </c>
      <c r="E102" s="7" t="s">
        <v>30</v>
      </c>
      <c r="F102" s="7">
        <v>30247400</v>
      </c>
      <c r="G102" s="7" t="s">
        <v>82</v>
      </c>
      <c r="H102" s="14" t="s">
        <v>83</v>
      </c>
      <c r="I102" s="7" t="s">
        <v>332</v>
      </c>
      <c r="J102" s="14">
        <v>5</v>
      </c>
      <c r="K102" s="7">
        <v>4</v>
      </c>
      <c r="L102" s="14">
        <v>3</v>
      </c>
      <c r="M102" s="7">
        <v>3</v>
      </c>
      <c r="N102" s="15"/>
      <c r="O102" s="15"/>
      <c r="P102" s="14">
        <v>5</v>
      </c>
      <c r="Q102" s="7">
        <v>4</v>
      </c>
      <c r="R102" s="14">
        <v>3</v>
      </c>
      <c r="S102" s="7">
        <v>3</v>
      </c>
      <c r="T102" s="16">
        <f t="shared" si="5"/>
        <v>16</v>
      </c>
      <c r="U102" s="7">
        <f t="shared" si="6"/>
        <v>14</v>
      </c>
      <c r="V102" s="17">
        <f t="shared" si="7"/>
        <v>15</v>
      </c>
      <c r="W102" s="7">
        <f t="shared" si="8"/>
        <v>2</v>
      </c>
      <c r="X102" s="7" t="str">
        <f>IF(W102&gt;([1]calculations!$B$1+[1]calculations!$B$2),"YES","")</f>
        <v/>
      </c>
      <c r="Y102" s="7" t="str">
        <f>IF($X102="YES",VLOOKUP($F102,'[1]Editors Rescore'!$F$2:$M$103,8,FALSE),"")</f>
        <v/>
      </c>
      <c r="Z102" s="18">
        <f t="shared" si="9"/>
        <v>15</v>
      </c>
    </row>
    <row r="103" spans="1:26" ht="60" x14ac:dyDescent="0.25">
      <c r="A103" s="10" t="s">
        <v>333</v>
      </c>
      <c r="B103" s="10" t="s">
        <v>334</v>
      </c>
      <c r="C103" s="10" t="s">
        <v>335</v>
      </c>
      <c r="D103" s="7" t="s">
        <v>37</v>
      </c>
      <c r="E103" s="13" t="s">
        <v>38</v>
      </c>
      <c r="F103" s="7">
        <v>29487948</v>
      </c>
      <c r="G103" s="13" t="s">
        <v>72</v>
      </c>
      <c r="H103" s="20" t="s">
        <v>73</v>
      </c>
      <c r="I103" s="7" t="s">
        <v>74</v>
      </c>
      <c r="J103" s="21"/>
      <c r="K103" s="21"/>
      <c r="L103" s="20">
        <v>4</v>
      </c>
      <c r="M103" s="7">
        <v>6</v>
      </c>
      <c r="N103" s="20">
        <v>4</v>
      </c>
      <c r="O103" s="7">
        <v>3</v>
      </c>
      <c r="P103" s="20">
        <v>3</v>
      </c>
      <c r="Q103" s="7">
        <v>2</v>
      </c>
      <c r="R103" s="20">
        <v>5</v>
      </c>
      <c r="S103" s="7">
        <v>0</v>
      </c>
      <c r="T103" s="16">
        <f t="shared" si="5"/>
        <v>16</v>
      </c>
      <c r="U103" s="7">
        <f t="shared" si="6"/>
        <v>11</v>
      </c>
      <c r="V103" s="17">
        <f t="shared" si="7"/>
        <v>13.5</v>
      </c>
      <c r="W103" s="7">
        <f t="shared" si="8"/>
        <v>5</v>
      </c>
      <c r="X103" s="7" t="str">
        <f>IF(W103&gt;([1]calculations!$B$1+[1]calculations!$B$2),"YES","")</f>
        <v>YES</v>
      </c>
      <c r="Y103" s="7">
        <f>IF($X103="YES",VLOOKUP($F103,'[1]Editors Rescore'!$F$2:$M$103,8,FALSE),"")</f>
        <v>15</v>
      </c>
      <c r="Z103" s="18">
        <f t="shared" si="9"/>
        <v>14</v>
      </c>
    </row>
    <row r="104" spans="1:26" ht="45" x14ac:dyDescent="0.25">
      <c r="A104" s="33" t="s">
        <v>336</v>
      </c>
      <c r="B104" s="23" t="s">
        <v>337</v>
      </c>
      <c r="C104" s="23" t="s">
        <v>338</v>
      </c>
      <c r="D104" s="7" t="s">
        <v>37</v>
      </c>
      <c r="E104" s="7" t="s">
        <v>38</v>
      </c>
      <c r="F104" s="7">
        <v>29566655</v>
      </c>
      <c r="G104" s="7" t="s">
        <v>56</v>
      </c>
      <c r="H104" s="20" t="s">
        <v>78</v>
      </c>
      <c r="I104" s="7" t="s">
        <v>100</v>
      </c>
      <c r="J104" s="21"/>
      <c r="K104" s="21"/>
      <c r="L104" s="20">
        <v>4</v>
      </c>
      <c r="M104" s="7">
        <v>3</v>
      </c>
      <c r="N104" s="20">
        <v>4</v>
      </c>
      <c r="O104" s="7">
        <v>4</v>
      </c>
      <c r="P104" s="20">
        <v>3</v>
      </c>
      <c r="Q104" s="7">
        <v>3</v>
      </c>
      <c r="R104" s="20">
        <v>3</v>
      </c>
      <c r="S104" s="7">
        <v>4</v>
      </c>
      <c r="T104" s="16">
        <f t="shared" si="5"/>
        <v>14</v>
      </c>
      <c r="U104" s="7">
        <f t="shared" si="6"/>
        <v>14</v>
      </c>
      <c r="V104" s="17">
        <f t="shared" si="7"/>
        <v>14</v>
      </c>
      <c r="W104" s="7">
        <f t="shared" si="8"/>
        <v>0</v>
      </c>
      <c r="X104" s="7" t="str">
        <f>IF(W104&gt;([1]calculations!$B$1+[1]calculations!$B$2),"YES","")</f>
        <v/>
      </c>
      <c r="Y104" s="7" t="str">
        <f>IF($X104="YES",VLOOKUP($F104,'[1]Editors Rescore'!$F$2:$M$103,8,FALSE),"")</f>
        <v/>
      </c>
      <c r="Z104" s="18">
        <f t="shared" si="9"/>
        <v>14</v>
      </c>
    </row>
    <row r="105" spans="1:26" ht="45" customHeight="1" x14ac:dyDescent="0.25">
      <c r="A105" s="10" t="s">
        <v>339</v>
      </c>
      <c r="B105" s="10" t="s">
        <v>340</v>
      </c>
      <c r="C105" s="10" t="s">
        <v>341</v>
      </c>
      <c r="D105" s="13" t="s">
        <v>29</v>
      </c>
      <c r="E105" s="13" t="s">
        <v>38</v>
      </c>
      <c r="F105" s="7">
        <v>28895503</v>
      </c>
      <c r="G105" s="13" t="s">
        <v>39</v>
      </c>
      <c r="H105" s="20" t="s">
        <v>41</v>
      </c>
      <c r="I105" s="7" t="s">
        <v>40</v>
      </c>
      <c r="J105" s="21"/>
      <c r="K105" s="21"/>
      <c r="L105" s="20">
        <v>2</v>
      </c>
      <c r="M105" s="7">
        <v>3</v>
      </c>
      <c r="N105" s="20">
        <v>4</v>
      </c>
      <c r="O105" s="7">
        <v>4</v>
      </c>
      <c r="P105" s="20">
        <v>4</v>
      </c>
      <c r="Q105" s="7">
        <v>2</v>
      </c>
      <c r="R105" s="20">
        <v>3</v>
      </c>
      <c r="S105" s="7">
        <v>4</v>
      </c>
      <c r="T105" s="16">
        <f t="shared" si="5"/>
        <v>13</v>
      </c>
      <c r="U105" s="7">
        <f t="shared" si="6"/>
        <v>13</v>
      </c>
      <c r="V105" s="17">
        <f t="shared" si="7"/>
        <v>13</v>
      </c>
      <c r="W105" s="7">
        <f t="shared" si="8"/>
        <v>0</v>
      </c>
      <c r="X105" s="7" t="str">
        <f>IF(W105&gt;([1]calculations!$B$1+[1]calculations!$B$2),"YES","")</f>
        <v/>
      </c>
      <c r="Y105" s="7" t="str">
        <f>IF($X105="YES",VLOOKUP($F105,'[1]Editors Rescore'!$F$2:$M$103,8,FALSE),"")</f>
        <v/>
      </c>
      <c r="Z105" s="18">
        <f t="shared" si="9"/>
        <v>13</v>
      </c>
    </row>
    <row r="106" spans="1:26" ht="30" x14ac:dyDescent="0.25">
      <c r="A106" s="10" t="s">
        <v>342</v>
      </c>
      <c r="B106" s="10" t="s">
        <v>343</v>
      </c>
      <c r="C106" s="10" t="s">
        <v>344</v>
      </c>
      <c r="D106" s="13" t="s">
        <v>37</v>
      </c>
      <c r="E106" s="13" t="s">
        <v>38</v>
      </c>
      <c r="F106" s="13">
        <v>30266001</v>
      </c>
      <c r="G106" s="13" t="s">
        <v>31</v>
      </c>
      <c r="H106" s="14" t="s">
        <v>65</v>
      </c>
      <c r="I106" s="13" t="s">
        <v>46</v>
      </c>
      <c r="J106" s="15"/>
      <c r="K106" s="15"/>
      <c r="L106" s="14">
        <v>4</v>
      </c>
      <c r="M106" s="13">
        <v>4</v>
      </c>
      <c r="N106" s="14">
        <v>4</v>
      </c>
      <c r="O106" s="13">
        <v>4</v>
      </c>
      <c r="P106" s="14">
        <v>5</v>
      </c>
      <c r="Q106" s="13">
        <v>5</v>
      </c>
      <c r="R106" s="14">
        <v>3</v>
      </c>
      <c r="S106" s="13">
        <v>3</v>
      </c>
      <c r="T106" s="16">
        <f t="shared" si="5"/>
        <v>16</v>
      </c>
      <c r="U106" s="7">
        <f t="shared" si="6"/>
        <v>16</v>
      </c>
      <c r="V106" s="17">
        <f t="shared" si="7"/>
        <v>16</v>
      </c>
      <c r="W106" s="7">
        <f t="shared" si="8"/>
        <v>0</v>
      </c>
      <c r="X106" s="7" t="str">
        <f>IF(W106&gt;([1]calculations!$B$1+[1]calculations!$B$2),"YES","")</f>
        <v/>
      </c>
      <c r="Y106" s="7" t="str">
        <f>IF($X106="YES",VLOOKUP($F106,'[1]Editors Rescore'!$F$2:$M$103,8,FALSE),"")</f>
        <v/>
      </c>
      <c r="Z106" s="18">
        <f t="shared" si="9"/>
        <v>16</v>
      </c>
    </row>
    <row r="107" spans="1:26" ht="30" customHeight="1" x14ac:dyDescent="0.25">
      <c r="A107" s="10" t="s">
        <v>342</v>
      </c>
      <c r="B107" s="10" t="s">
        <v>345</v>
      </c>
      <c r="C107" s="10" t="s">
        <v>346</v>
      </c>
      <c r="D107" s="13" t="s">
        <v>37</v>
      </c>
      <c r="E107" s="13" t="s">
        <v>38</v>
      </c>
      <c r="F107" s="7">
        <v>29949658</v>
      </c>
      <c r="G107" s="13" t="s">
        <v>39</v>
      </c>
      <c r="H107" s="20" t="s">
        <v>40</v>
      </c>
      <c r="I107" s="7" t="s">
        <v>41</v>
      </c>
      <c r="J107" s="21"/>
      <c r="K107" s="21"/>
      <c r="L107" s="20">
        <v>4</v>
      </c>
      <c r="M107" s="7">
        <v>3</v>
      </c>
      <c r="N107" s="20">
        <v>4</v>
      </c>
      <c r="O107" s="7">
        <v>2</v>
      </c>
      <c r="P107" s="20">
        <v>4</v>
      </c>
      <c r="Q107" s="7">
        <v>5</v>
      </c>
      <c r="R107" s="20">
        <v>2</v>
      </c>
      <c r="S107" s="7">
        <v>5</v>
      </c>
      <c r="T107" s="16">
        <f t="shared" si="5"/>
        <v>14</v>
      </c>
      <c r="U107" s="7">
        <f t="shared" si="6"/>
        <v>15</v>
      </c>
      <c r="V107" s="17">
        <f t="shared" si="7"/>
        <v>14.5</v>
      </c>
      <c r="W107" s="7">
        <f t="shared" si="8"/>
        <v>1</v>
      </c>
      <c r="X107" s="7" t="str">
        <f>IF(W107&gt;([1]calculations!$B$1+[1]calculations!$B$2),"YES","")</f>
        <v/>
      </c>
      <c r="Y107" s="7" t="str">
        <f>IF($X107="YES",VLOOKUP($F107,'[1]Editors Rescore'!$F$2:$M$103,8,FALSE),"")</f>
        <v/>
      </c>
      <c r="Z107" s="18">
        <f t="shared" si="9"/>
        <v>14.5</v>
      </c>
    </row>
    <row r="108" spans="1:26" x14ac:dyDescent="0.25">
      <c r="A108" s="22" t="s">
        <v>347</v>
      </c>
      <c r="B108" s="10" t="s">
        <v>348</v>
      </c>
      <c r="C108" s="23" t="s">
        <v>269</v>
      </c>
      <c r="D108" s="7" t="s">
        <v>37</v>
      </c>
      <c r="E108" s="7" t="s">
        <v>38</v>
      </c>
      <c r="F108" s="7">
        <v>29715314</v>
      </c>
      <c r="G108" s="7" t="s">
        <v>31</v>
      </c>
      <c r="H108" s="25" t="s">
        <v>33</v>
      </c>
      <c r="I108" s="7" t="s">
        <v>65</v>
      </c>
      <c r="J108" s="21"/>
      <c r="K108" s="21"/>
      <c r="L108" s="25">
        <v>4</v>
      </c>
      <c r="M108" s="7">
        <v>4</v>
      </c>
      <c r="N108" s="25">
        <v>1</v>
      </c>
      <c r="O108" s="7">
        <v>4</v>
      </c>
      <c r="P108" s="25">
        <v>2</v>
      </c>
      <c r="Q108" s="7">
        <v>3</v>
      </c>
      <c r="R108" s="25">
        <v>4</v>
      </c>
      <c r="S108" s="7">
        <v>3</v>
      </c>
      <c r="T108" s="16">
        <f t="shared" si="5"/>
        <v>11</v>
      </c>
      <c r="U108" s="7">
        <f t="shared" si="6"/>
        <v>14</v>
      </c>
      <c r="V108" s="17">
        <f t="shared" si="7"/>
        <v>12.5</v>
      </c>
      <c r="W108" s="7">
        <f t="shared" si="8"/>
        <v>3</v>
      </c>
      <c r="X108" s="7" t="str">
        <f>IF(W108&gt;([1]calculations!$B$1+[1]calculations!$B$2),"YES","")</f>
        <v/>
      </c>
      <c r="Y108" s="7" t="str">
        <f>IF($X108="YES",VLOOKUP($F108,'[1]Editors Rescore'!$F$2:$M$103,8,FALSE),"")</f>
        <v/>
      </c>
      <c r="Z108" s="18">
        <f t="shared" si="9"/>
        <v>12.5</v>
      </c>
    </row>
    <row r="109" spans="1:26" ht="30" x14ac:dyDescent="0.25">
      <c r="A109" s="10" t="s">
        <v>349</v>
      </c>
      <c r="B109" s="10" t="s">
        <v>350</v>
      </c>
      <c r="C109" s="10" t="s">
        <v>351</v>
      </c>
      <c r="D109" s="13" t="s">
        <v>51</v>
      </c>
      <c r="E109" s="13" t="s">
        <v>30</v>
      </c>
      <c r="F109" s="13">
        <v>30292803</v>
      </c>
      <c r="G109" s="13" t="s">
        <v>31</v>
      </c>
      <c r="H109" s="14" t="s">
        <v>33</v>
      </c>
      <c r="I109" s="13" t="s">
        <v>65</v>
      </c>
      <c r="J109" s="14">
        <v>5</v>
      </c>
      <c r="K109" s="13">
        <v>5</v>
      </c>
      <c r="L109" s="14">
        <v>0</v>
      </c>
      <c r="M109" s="13">
        <v>1</v>
      </c>
      <c r="N109" s="15"/>
      <c r="O109" s="15"/>
      <c r="P109" s="14">
        <v>4</v>
      </c>
      <c r="Q109" s="13">
        <v>5</v>
      </c>
      <c r="R109" s="14">
        <v>4</v>
      </c>
      <c r="S109" s="13">
        <v>3</v>
      </c>
      <c r="T109" s="16">
        <f t="shared" si="5"/>
        <v>13</v>
      </c>
      <c r="U109" s="7">
        <f t="shared" si="6"/>
        <v>14</v>
      </c>
      <c r="V109" s="17">
        <f t="shared" si="7"/>
        <v>13.5</v>
      </c>
      <c r="W109" s="7">
        <f t="shared" si="8"/>
        <v>1</v>
      </c>
      <c r="X109" s="7" t="str">
        <f>IF(W109&gt;([1]calculations!$B$1+[1]calculations!$B$2),"YES","")</f>
        <v/>
      </c>
      <c r="Y109" s="7" t="str">
        <f>IF($X109="YES",VLOOKUP($F109,'[1]Editors Rescore'!$F$2:$M$103,8,FALSE),"")</f>
        <v/>
      </c>
      <c r="Z109" s="18">
        <f t="shared" si="9"/>
        <v>13.5</v>
      </c>
    </row>
    <row r="110" spans="1:26" ht="30" x14ac:dyDescent="0.25">
      <c r="A110" s="23" t="s">
        <v>352</v>
      </c>
      <c r="B110" s="23" t="s">
        <v>353</v>
      </c>
      <c r="C110" s="23" t="s">
        <v>269</v>
      </c>
      <c r="D110" s="13" t="s">
        <v>51</v>
      </c>
      <c r="E110" s="13" t="s">
        <v>38</v>
      </c>
      <c r="F110" s="13">
        <v>29338012</v>
      </c>
      <c r="G110" s="13" t="s">
        <v>39</v>
      </c>
      <c r="H110" s="14" t="s">
        <v>41</v>
      </c>
      <c r="I110" s="13" t="s">
        <v>40</v>
      </c>
      <c r="J110" s="21"/>
      <c r="K110" s="21"/>
      <c r="L110" s="14">
        <v>5</v>
      </c>
      <c r="M110" s="13">
        <v>3</v>
      </c>
      <c r="N110" s="14">
        <v>4</v>
      </c>
      <c r="O110" s="13">
        <v>4</v>
      </c>
      <c r="P110" s="14">
        <v>3</v>
      </c>
      <c r="Q110" s="13">
        <v>5</v>
      </c>
      <c r="R110" s="14">
        <v>5</v>
      </c>
      <c r="S110" s="13">
        <v>4</v>
      </c>
      <c r="T110" s="47">
        <f t="shared" si="5"/>
        <v>17</v>
      </c>
      <c r="U110" s="13">
        <f t="shared" si="6"/>
        <v>16</v>
      </c>
      <c r="V110" s="48">
        <f t="shared" si="7"/>
        <v>16.5</v>
      </c>
      <c r="W110" s="7">
        <f t="shared" si="8"/>
        <v>1</v>
      </c>
      <c r="X110" s="7" t="str">
        <f>IF(W110&gt;([1]calculations!$B$1+[1]calculations!$B$2),"YES","")</f>
        <v/>
      </c>
      <c r="Y110" s="7" t="str">
        <f>IF($X110="YES",VLOOKUP($F110,'[1]Editors Rescore'!$F$2:$M$103,8,FALSE),"")</f>
        <v/>
      </c>
      <c r="Z110" s="18">
        <f t="shared" si="9"/>
        <v>16.5</v>
      </c>
    </row>
    <row r="111" spans="1:26" ht="30" x14ac:dyDescent="0.25">
      <c r="A111" s="33" t="s">
        <v>354</v>
      </c>
      <c r="B111" s="23" t="s">
        <v>355</v>
      </c>
      <c r="C111" s="23" t="s">
        <v>356</v>
      </c>
      <c r="D111" s="13" t="s">
        <v>37</v>
      </c>
      <c r="E111" s="13" t="s">
        <v>38</v>
      </c>
      <c r="F111" s="7">
        <v>29463125</v>
      </c>
      <c r="G111" s="13" t="s">
        <v>39</v>
      </c>
      <c r="H111" s="20" t="s">
        <v>41</v>
      </c>
      <c r="I111" s="7" t="s">
        <v>40</v>
      </c>
      <c r="J111" s="21"/>
      <c r="K111" s="21"/>
      <c r="L111" s="20">
        <v>6</v>
      </c>
      <c r="M111" s="7">
        <v>6</v>
      </c>
      <c r="N111" s="20">
        <v>4</v>
      </c>
      <c r="O111" s="7">
        <v>4</v>
      </c>
      <c r="P111" s="20">
        <v>3</v>
      </c>
      <c r="Q111" s="7">
        <v>5</v>
      </c>
      <c r="R111" s="20">
        <v>4</v>
      </c>
      <c r="S111" s="7">
        <v>4</v>
      </c>
      <c r="T111" s="16">
        <f t="shared" si="5"/>
        <v>17</v>
      </c>
      <c r="U111" s="7">
        <f t="shared" si="6"/>
        <v>19</v>
      </c>
      <c r="V111" s="17">
        <f t="shared" si="7"/>
        <v>18</v>
      </c>
      <c r="W111" s="7">
        <f t="shared" si="8"/>
        <v>2</v>
      </c>
      <c r="X111" s="7" t="str">
        <f>IF(W111&gt;([1]calculations!$B$1+[1]calculations!$B$2),"YES","")</f>
        <v/>
      </c>
      <c r="Y111" s="7" t="str">
        <f>IF($X111="YES",VLOOKUP($F111,'[1]Editors Rescore'!$F$2:$M$103,8,FALSE),"")</f>
        <v/>
      </c>
      <c r="Z111" s="18">
        <f t="shared" si="9"/>
        <v>18</v>
      </c>
    </row>
    <row r="112" spans="1:26" ht="30" x14ac:dyDescent="0.25">
      <c r="A112" s="22" t="s">
        <v>357</v>
      </c>
      <c r="B112" s="23" t="s">
        <v>358</v>
      </c>
      <c r="C112" s="10" t="s">
        <v>269</v>
      </c>
      <c r="D112" s="7" t="s">
        <v>37</v>
      </c>
      <c r="E112" s="7" t="s">
        <v>38</v>
      </c>
      <c r="F112" s="30">
        <v>30562340</v>
      </c>
      <c r="G112" s="7" t="s">
        <v>56</v>
      </c>
      <c r="H112" s="20" t="s">
        <v>100</v>
      </c>
      <c r="I112" s="7" t="s">
        <v>61</v>
      </c>
      <c r="J112" s="21"/>
      <c r="K112" s="21"/>
      <c r="L112" s="20">
        <v>2</v>
      </c>
      <c r="M112" s="7">
        <v>3</v>
      </c>
      <c r="N112" s="20">
        <v>4</v>
      </c>
      <c r="O112" s="7">
        <v>4</v>
      </c>
      <c r="P112" s="20">
        <v>0</v>
      </c>
      <c r="Q112" s="7">
        <v>5</v>
      </c>
      <c r="R112" s="20">
        <v>0</v>
      </c>
      <c r="S112" s="7">
        <v>1</v>
      </c>
      <c r="T112" s="16">
        <f t="shared" si="5"/>
        <v>6</v>
      </c>
      <c r="U112" s="7">
        <f t="shared" si="6"/>
        <v>13</v>
      </c>
      <c r="V112" s="17">
        <f t="shared" si="7"/>
        <v>9.5</v>
      </c>
      <c r="W112" s="7">
        <f t="shared" si="8"/>
        <v>7</v>
      </c>
      <c r="X112" s="7" t="str">
        <f>IF(W112&gt;([1]calculations!$B$1+[1]calculations!$B$2),"YES","")</f>
        <v>YES</v>
      </c>
      <c r="Y112" s="7">
        <f>IF($X112="YES",VLOOKUP($F112,'[1]Editors Rescore'!$F$2:$M$103,8,FALSE),"")</f>
        <v>8</v>
      </c>
      <c r="Z112" s="18">
        <f t="shared" si="9"/>
        <v>9</v>
      </c>
    </row>
    <row r="113" spans="1:26" ht="30" x14ac:dyDescent="0.25">
      <c r="A113" s="33" t="s">
        <v>359</v>
      </c>
      <c r="B113" s="23" t="s">
        <v>360</v>
      </c>
      <c r="C113" s="23" t="s">
        <v>361</v>
      </c>
      <c r="D113" s="7" t="s">
        <v>29</v>
      </c>
      <c r="E113" s="7" t="s">
        <v>38</v>
      </c>
      <c r="F113" s="7">
        <v>29578631</v>
      </c>
      <c r="G113" s="7" t="s">
        <v>56</v>
      </c>
      <c r="H113" s="20" t="s">
        <v>78</v>
      </c>
      <c r="I113" s="7" t="s">
        <v>100</v>
      </c>
      <c r="J113" s="21"/>
      <c r="K113" s="21"/>
      <c r="L113" s="20">
        <v>2</v>
      </c>
      <c r="M113" s="7">
        <v>2</v>
      </c>
      <c r="N113" s="20">
        <v>1</v>
      </c>
      <c r="O113" s="7">
        <v>3</v>
      </c>
      <c r="P113" s="20">
        <v>3</v>
      </c>
      <c r="Q113" s="7">
        <v>2</v>
      </c>
      <c r="R113" s="20">
        <v>2</v>
      </c>
      <c r="S113" s="7">
        <v>3</v>
      </c>
      <c r="T113" s="16">
        <f t="shared" si="5"/>
        <v>8</v>
      </c>
      <c r="U113" s="7">
        <f t="shared" si="6"/>
        <v>10</v>
      </c>
      <c r="V113" s="17">
        <f t="shared" si="7"/>
        <v>9</v>
      </c>
      <c r="W113" s="7">
        <f t="shared" si="8"/>
        <v>2</v>
      </c>
      <c r="X113" s="7" t="str">
        <f>IF(W113&gt;([1]calculations!$B$1+[1]calculations!$B$2),"YES","")</f>
        <v/>
      </c>
      <c r="Y113" s="7" t="str">
        <f>IF($X113="YES",VLOOKUP($F113,'[1]Editors Rescore'!$F$2:$M$103,8,FALSE),"")</f>
        <v/>
      </c>
      <c r="Z113" s="18">
        <f t="shared" si="9"/>
        <v>9</v>
      </c>
    </row>
    <row r="114" spans="1:26" ht="30" x14ac:dyDescent="0.25">
      <c r="A114" s="23" t="s">
        <v>362</v>
      </c>
      <c r="B114" s="23" t="s">
        <v>363</v>
      </c>
      <c r="C114" s="23" t="s">
        <v>364</v>
      </c>
      <c r="D114" s="13" t="s">
        <v>37</v>
      </c>
      <c r="E114" s="13" t="s">
        <v>30</v>
      </c>
      <c r="G114" s="13" t="s">
        <v>326</v>
      </c>
      <c r="H114" s="20" t="s">
        <v>327</v>
      </c>
      <c r="I114" s="7" t="s">
        <v>328</v>
      </c>
      <c r="J114" s="14">
        <v>5</v>
      </c>
      <c r="K114" s="13">
        <v>5</v>
      </c>
      <c r="L114" s="16">
        <v>0</v>
      </c>
      <c r="M114" s="7">
        <v>1</v>
      </c>
      <c r="N114" s="21"/>
      <c r="O114" s="21"/>
      <c r="P114" s="16">
        <v>3</v>
      </c>
      <c r="Q114" s="7">
        <v>4</v>
      </c>
      <c r="R114" s="16">
        <v>2</v>
      </c>
      <c r="S114" s="7">
        <v>4</v>
      </c>
      <c r="T114" s="16">
        <f t="shared" si="5"/>
        <v>10</v>
      </c>
      <c r="U114" s="7">
        <f t="shared" si="6"/>
        <v>14</v>
      </c>
      <c r="V114" s="17">
        <f t="shared" si="7"/>
        <v>12</v>
      </c>
      <c r="W114" s="7">
        <f t="shared" si="8"/>
        <v>4</v>
      </c>
      <c r="X114" s="7" t="str">
        <f>IF(W114&gt;([1]calculations!$B$1+[1]calculations!$B$2),"YES","")</f>
        <v/>
      </c>
      <c r="Y114" s="7" t="str">
        <f>IF($X114="YES",VLOOKUP($F114,'[1]Editors Rescore'!$F$2:$M$103,8,FALSE),"")</f>
        <v/>
      </c>
      <c r="Z114" s="18">
        <f t="shared" si="9"/>
        <v>12</v>
      </c>
    </row>
    <row r="115" spans="1:26" ht="30" x14ac:dyDescent="0.25">
      <c r="A115" s="23" t="s">
        <v>362</v>
      </c>
      <c r="B115" s="23" t="s">
        <v>365</v>
      </c>
      <c r="C115" s="23" t="s">
        <v>364</v>
      </c>
      <c r="D115" s="13" t="s">
        <v>37</v>
      </c>
      <c r="E115" s="13" t="s">
        <v>30</v>
      </c>
      <c r="G115" s="13" t="s">
        <v>326</v>
      </c>
      <c r="H115" s="20" t="s">
        <v>327</v>
      </c>
      <c r="I115" s="7" t="s">
        <v>328</v>
      </c>
      <c r="J115" s="14">
        <v>5</v>
      </c>
      <c r="K115" s="13">
        <v>5</v>
      </c>
      <c r="L115" s="16">
        <v>0</v>
      </c>
      <c r="M115" s="7">
        <v>1</v>
      </c>
      <c r="N115" s="21"/>
      <c r="O115" s="21"/>
      <c r="P115" s="16">
        <v>3</v>
      </c>
      <c r="Q115" s="7">
        <v>4</v>
      </c>
      <c r="R115" s="16">
        <v>2</v>
      </c>
      <c r="S115" s="7">
        <v>4</v>
      </c>
      <c r="T115" s="16">
        <f t="shared" si="5"/>
        <v>10</v>
      </c>
      <c r="U115" s="7">
        <f t="shared" si="6"/>
        <v>14</v>
      </c>
      <c r="V115" s="17">
        <f t="shared" si="7"/>
        <v>12</v>
      </c>
      <c r="W115" s="7">
        <f t="shared" si="8"/>
        <v>4</v>
      </c>
      <c r="X115" s="7" t="str">
        <f>IF(W115&gt;([1]calculations!$B$1+[1]calculations!$B$2),"YES","")</f>
        <v/>
      </c>
      <c r="Y115" s="7" t="str">
        <f>IF($X115="YES",VLOOKUP($F115,'[1]Editors Rescore'!$F$2:$M$103,8,FALSE),"")</f>
        <v/>
      </c>
      <c r="Z115" s="18">
        <f t="shared" si="9"/>
        <v>12</v>
      </c>
    </row>
    <row r="116" spans="1:26" ht="30" x14ac:dyDescent="0.25">
      <c r="A116" s="23" t="s">
        <v>362</v>
      </c>
      <c r="B116" s="23" t="s">
        <v>366</v>
      </c>
      <c r="C116" s="23" t="s">
        <v>364</v>
      </c>
      <c r="D116" s="13" t="s">
        <v>37</v>
      </c>
      <c r="E116" s="13" t="s">
        <v>30</v>
      </c>
      <c r="G116" s="13" t="s">
        <v>326</v>
      </c>
      <c r="H116" s="20" t="s">
        <v>327</v>
      </c>
      <c r="I116" s="7" t="s">
        <v>328</v>
      </c>
      <c r="J116" s="14">
        <v>5</v>
      </c>
      <c r="K116" s="13">
        <v>5</v>
      </c>
      <c r="L116" s="16">
        <v>0</v>
      </c>
      <c r="M116" s="7">
        <v>1</v>
      </c>
      <c r="N116" s="21"/>
      <c r="O116" s="21"/>
      <c r="P116" s="16">
        <v>3</v>
      </c>
      <c r="Q116" s="7">
        <v>4</v>
      </c>
      <c r="R116" s="16">
        <v>2</v>
      </c>
      <c r="S116" s="7">
        <v>2</v>
      </c>
      <c r="T116" s="16">
        <f t="shared" si="5"/>
        <v>10</v>
      </c>
      <c r="U116" s="7">
        <f t="shared" si="6"/>
        <v>12</v>
      </c>
      <c r="V116" s="17">
        <f t="shared" si="7"/>
        <v>11</v>
      </c>
      <c r="W116" s="7">
        <f t="shared" si="8"/>
        <v>2</v>
      </c>
      <c r="X116" s="7" t="str">
        <f>IF(W116&gt;([1]calculations!$B$1+[1]calculations!$B$2),"YES","")</f>
        <v/>
      </c>
      <c r="Y116" s="7" t="str">
        <f>IF($X116="YES",VLOOKUP($F116,'[1]Editors Rescore'!$F$2:$M$103,8,FALSE),"")</f>
        <v/>
      </c>
      <c r="Z116" s="18">
        <f t="shared" si="9"/>
        <v>11</v>
      </c>
    </row>
    <row r="117" spans="1:26" ht="30" x14ac:dyDescent="0.25">
      <c r="A117" s="51" t="s">
        <v>367</v>
      </c>
      <c r="B117" s="10" t="s">
        <v>368</v>
      </c>
      <c r="C117" s="10" t="s">
        <v>263</v>
      </c>
      <c r="D117" s="42" t="s">
        <v>29</v>
      </c>
      <c r="E117" s="42" t="s">
        <v>38</v>
      </c>
      <c r="F117" s="43">
        <v>30252843</v>
      </c>
      <c r="G117" s="42" t="s">
        <v>82</v>
      </c>
      <c r="H117" s="20" t="s">
        <v>83</v>
      </c>
      <c r="I117" s="7" t="s">
        <v>84</v>
      </c>
      <c r="J117" s="21"/>
      <c r="K117" s="21"/>
      <c r="L117" s="20">
        <v>2</v>
      </c>
      <c r="M117" s="7">
        <v>4</v>
      </c>
      <c r="N117" s="20">
        <v>1</v>
      </c>
      <c r="O117" s="7">
        <v>3</v>
      </c>
      <c r="P117" s="20">
        <v>2</v>
      </c>
      <c r="Q117" s="7">
        <v>3</v>
      </c>
      <c r="R117" s="20">
        <v>2</v>
      </c>
      <c r="S117" s="7">
        <v>1</v>
      </c>
      <c r="T117" s="16">
        <f t="shared" si="5"/>
        <v>7</v>
      </c>
      <c r="U117" s="7">
        <f t="shared" si="6"/>
        <v>11</v>
      </c>
      <c r="V117" s="17">
        <f t="shared" si="7"/>
        <v>9</v>
      </c>
      <c r="W117" s="7">
        <f t="shared" si="8"/>
        <v>4</v>
      </c>
      <c r="X117" s="7" t="str">
        <f>IF(W117&gt;([1]calculations!$B$1+[1]calculations!$B$2),"YES","")</f>
        <v/>
      </c>
      <c r="Y117" s="7" t="str">
        <f>IF($X117="YES",VLOOKUP($F117,'[1]Editors Rescore'!$F$2:$M$103,8,FALSE),"")</f>
        <v/>
      </c>
      <c r="Z117" s="18">
        <f t="shared" si="9"/>
        <v>9</v>
      </c>
    </row>
    <row r="118" spans="1:26" ht="30" x14ac:dyDescent="0.25">
      <c r="A118" s="10" t="s">
        <v>369</v>
      </c>
      <c r="B118" s="10" t="s">
        <v>370</v>
      </c>
      <c r="C118" s="10" t="s">
        <v>216</v>
      </c>
      <c r="D118" s="13" t="s">
        <v>37</v>
      </c>
      <c r="E118" s="13" t="s">
        <v>38</v>
      </c>
      <c r="F118" s="13">
        <v>29358491</v>
      </c>
      <c r="G118" s="13" t="s">
        <v>39</v>
      </c>
      <c r="H118" s="20" t="s">
        <v>40</v>
      </c>
      <c r="I118" s="7" t="s">
        <v>41</v>
      </c>
      <c r="J118" s="21"/>
      <c r="K118" s="21"/>
      <c r="L118" s="20">
        <v>4</v>
      </c>
      <c r="M118" s="7">
        <v>4</v>
      </c>
      <c r="N118" s="20">
        <v>4</v>
      </c>
      <c r="O118" s="7">
        <v>4</v>
      </c>
      <c r="P118" s="20">
        <v>5</v>
      </c>
      <c r="Q118" s="7">
        <v>5</v>
      </c>
      <c r="R118" s="20">
        <v>4</v>
      </c>
      <c r="S118" s="7">
        <v>4</v>
      </c>
      <c r="T118" s="16">
        <f t="shared" si="5"/>
        <v>17</v>
      </c>
      <c r="U118" s="7">
        <f t="shared" si="6"/>
        <v>17</v>
      </c>
      <c r="V118" s="17">
        <f t="shared" si="7"/>
        <v>17</v>
      </c>
      <c r="W118" s="7">
        <f t="shared" si="8"/>
        <v>0</v>
      </c>
      <c r="X118" s="7" t="str">
        <f>IF(W118&gt;([1]calculations!$B$1+[1]calculations!$B$2),"YES","")</f>
        <v/>
      </c>
      <c r="Y118" s="7" t="str">
        <f>IF($X118="YES",VLOOKUP($F118,'[1]Editors Rescore'!$F$2:$M$103,8,FALSE),"")</f>
        <v/>
      </c>
      <c r="Z118" s="18">
        <f t="shared" si="9"/>
        <v>17</v>
      </c>
    </row>
    <row r="119" spans="1:26" ht="30" x14ac:dyDescent="0.25">
      <c r="A119" s="22" t="s">
        <v>371</v>
      </c>
      <c r="B119" s="10" t="s">
        <v>372</v>
      </c>
      <c r="C119" s="10" t="s">
        <v>234</v>
      </c>
      <c r="D119" s="7" t="s">
        <v>37</v>
      </c>
      <c r="E119" s="7" t="s">
        <v>38</v>
      </c>
      <c r="F119" s="7">
        <v>29739857</v>
      </c>
      <c r="G119" s="7" t="s">
        <v>31</v>
      </c>
      <c r="H119" s="25" t="s">
        <v>32</v>
      </c>
      <c r="I119" s="7" t="s">
        <v>33</v>
      </c>
      <c r="J119" s="21"/>
      <c r="K119" s="21"/>
      <c r="L119" s="25">
        <v>3</v>
      </c>
      <c r="M119" s="7">
        <v>3</v>
      </c>
      <c r="N119" s="25">
        <v>4</v>
      </c>
      <c r="O119" s="7">
        <v>3</v>
      </c>
      <c r="P119" s="25">
        <v>5</v>
      </c>
      <c r="Q119" s="7">
        <v>5</v>
      </c>
      <c r="R119" s="25">
        <v>5</v>
      </c>
      <c r="S119" s="7">
        <v>3</v>
      </c>
      <c r="T119" s="16">
        <f t="shared" si="5"/>
        <v>17</v>
      </c>
      <c r="U119" s="7">
        <f t="shared" si="6"/>
        <v>14</v>
      </c>
      <c r="V119" s="17">
        <f t="shared" si="7"/>
        <v>15.5</v>
      </c>
      <c r="W119" s="7">
        <f t="shared" si="8"/>
        <v>3</v>
      </c>
      <c r="X119" s="7" t="str">
        <f>IF(W119&gt;([1]calculations!$B$1+[1]calculations!$B$2),"YES","")</f>
        <v/>
      </c>
      <c r="Y119" s="7" t="str">
        <f>IF($X119="YES",VLOOKUP($F119,'[1]Editors Rescore'!$F$2:$M$103,8,FALSE),"")</f>
        <v/>
      </c>
      <c r="Z119" s="18">
        <f t="shared" si="9"/>
        <v>15.5</v>
      </c>
    </row>
    <row r="120" spans="1:26" ht="30" x14ac:dyDescent="0.25">
      <c r="A120" s="22" t="s">
        <v>373</v>
      </c>
      <c r="B120" s="41" t="s">
        <v>374</v>
      </c>
      <c r="C120" s="10" t="s">
        <v>269</v>
      </c>
      <c r="D120" s="7" t="s">
        <v>37</v>
      </c>
      <c r="E120" s="7" t="s">
        <v>38</v>
      </c>
      <c r="F120" s="7">
        <v>30517102</v>
      </c>
      <c r="G120" s="7" t="s">
        <v>56</v>
      </c>
      <c r="H120" s="20" t="s">
        <v>112</v>
      </c>
      <c r="I120" s="7" t="s">
        <v>100</v>
      </c>
      <c r="J120" s="21"/>
      <c r="K120" s="21"/>
      <c r="L120" s="20">
        <v>5</v>
      </c>
      <c r="M120" s="7">
        <v>3</v>
      </c>
      <c r="N120" s="20">
        <v>3</v>
      </c>
      <c r="O120" s="7">
        <v>4</v>
      </c>
      <c r="P120" s="20">
        <v>4</v>
      </c>
      <c r="Q120" s="7">
        <v>3</v>
      </c>
      <c r="R120" s="20">
        <v>4</v>
      </c>
      <c r="S120" s="7">
        <v>4</v>
      </c>
      <c r="T120" s="16">
        <f t="shared" si="5"/>
        <v>16</v>
      </c>
      <c r="U120" s="7">
        <f t="shared" si="6"/>
        <v>14</v>
      </c>
      <c r="V120" s="17">
        <f t="shared" si="7"/>
        <v>15</v>
      </c>
      <c r="W120" s="7">
        <f t="shared" si="8"/>
        <v>2</v>
      </c>
      <c r="X120" s="7" t="str">
        <f>IF(W120&gt;([1]calculations!$B$1+[1]calculations!$B$2),"YES","")</f>
        <v/>
      </c>
      <c r="Y120" s="7" t="str">
        <f>IF($X120="YES",VLOOKUP($F120,'[1]Editors Rescore'!$F$2:$M$103,8,FALSE),"")</f>
        <v/>
      </c>
      <c r="Z120" s="18">
        <f t="shared" si="9"/>
        <v>15</v>
      </c>
    </row>
    <row r="121" spans="1:26" ht="30" x14ac:dyDescent="0.25">
      <c r="A121" s="22" t="s">
        <v>375</v>
      </c>
      <c r="B121" s="10" t="s">
        <v>376</v>
      </c>
      <c r="C121" s="10" t="s">
        <v>99</v>
      </c>
      <c r="D121" s="7" t="s">
        <v>37</v>
      </c>
      <c r="E121" s="7" t="s">
        <v>38</v>
      </c>
      <c r="F121" s="7">
        <v>29681244</v>
      </c>
      <c r="G121" s="7" t="s">
        <v>31</v>
      </c>
      <c r="H121" s="25" t="s">
        <v>52</v>
      </c>
      <c r="I121" s="7" t="s">
        <v>32</v>
      </c>
      <c r="J121" s="21"/>
      <c r="K121" s="21"/>
      <c r="L121" s="25">
        <v>3</v>
      </c>
      <c r="M121" s="7">
        <v>3</v>
      </c>
      <c r="N121" s="25">
        <v>4</v>
      </c>
      <c r="O121" s="7">
        <v>4</v>
      </c>
      <c r="P121" s="25">
        <v>3</v>
      </c>
      <c r="Q121" s="7">
        <v>5</v>
      </c>
      <c r="R121" s="25">
        <v>5</v>
      </c>
      <c r="S121" s="7">
        <v>4</v>
      </c>
      <c r="T121" s="16">
        <f t="shared" si="5"/>
        <v>15</v>
      </c>
      <c r="U121" s="7">
        <f t="shared" si="6"/>
        <v>16</v>
      </c>
      <c r="V121" s="17">
        <f t="shared" si="7"/>
        <v>15.5</v>
      </c>
      <c r="W121" s="7">
        <f t="shared" si="8"/>
        <v>1</v>
      </c>
      <c r="X121" s="7" t="str">
        <f>IF(W121&gt;([1]calculations!$B$1+[1]calculations!$B$2),"YES","")</f>
        <v/>
      </c>
      <c r="Y121" s="7" t="str">
        <f>IF($X121="YES",VLOOKUP($F121,'[1]Editors Rescore'!$F$2:$M$103,8,FALSE),"")</f>
        <v/>
      </c>
      <c r="Z121" s="18">
        <f t="shared" si="9"/>
        <v>15.5</v>
      </c>
    </row>
    <row r="122" spans="1:26" ht="30" x14ac:dyDescent="0.25">
      <c r="A122" s="22" t="s">
        <v>377</v>
      </c>
      <c r="B122" s="10" t="s">
        <v>378</v>
      </c>
      <c r="C122" s="10" t="s">
        <v>172</v>
      </c>
      <c r="D122" s="7" t="s">
        <v>37</v>
      </c>
      <c r="E122" s="7" t="s">
        <v>38</v>
      </c>
      <c r="F122" s="7">
        <v>30456157</v>
      </c>
      <c r="G122" s="7" t="s">
        <v>31</v>
      </c>
      <c r="H122" s="25" t="s">
        <v>33</v>
      </c>
      <c r="I122" s="7" t="s">
        <v>65</v>
      </c>
      <c r="J122" s="21"/>
      <c r="K122" s="21"/>
      <c r="L122" s="25">
        <v>4</v>
      </c>
      <c r="M122" s="7">
        <v>4</v>
      </c>
      <c r="N122" s="25">
        <v>4</v>
      </c>
      <c r="O122" s="7">
        <v>4</v>
      </c>
      <c r="P122" s="25">
        <v>5</v>
      </c>
      <c r="Q122" s="7">
        <v>3</v>
      </c>
      <c r="R122" s="25">
        <v>4</v>
      </c>
      <c r="S122" s="7">
        <v>4</v>
      </c>
      <c r="T122" s="16">
        <f t="shared" si="5"/>
        <v>17</v>
      </c>
      <c r="U122" s="7">
        <f t="shared" si="6"/>
        <v>15</v>
      </c>
      <c r="V122" s="17">
        <f t="shared" si="7"/>
        <v>16</v>
      </c>
      <c r="W122" s="7">
        <f t="shared" si="8"/>
        <v>2</v>
      </c>
      <c r="X122" s="7" t="str">
        <f>IF(W122&gt;([1]calculations!$B$1+[1]calculations!$B$2),"YES","")</f>
        <v/>
      </c>
      <c r="Y122" s="7" t="str">
        <f>IF($X122="YES",VLOOKUP($F122,'[1]Editors Rescore'!$F$2:$M$103,8,FALSE),"")</f>
        <v/>
      </c>
      <c r="Z122" s="18">
        <f t="shared" si="9"/>
        <v>16</v>
      </c>
    </row>
    <row r="123" spans="1:26" ht="45" x14ac:dyDescent="0.25">
      <c r="A123" s="22" t="s">
        <v>379</v>
      </c>
      <c r="B123" s="10" t="s">
        <v>380</v>
      </c>
      <c r="C123" s="23" t="s">
        <v>269</v>
      </c>
      <c r="D123" s="7" t="s">
        <v>51</v>
      </c>
      <c r="E123" s="7" t="s">
        <v>38</v>
      </c>
      <c r="F123" s="7">
        <v>29879179</v>
      </c>
      <c r="G123" s="7" t="s">
        <v>31</v>
      </c>
      <c r="H123" s="25" t="s">
        <v>65</v>
      </c>
      <c r="I123" s="7" t="s">
        <v>52</v>
      </c>
      <c r="J123" s="21"/>
      <c r="K123" s="21"/>
      <c r="L123" s="25">
        <v>3</v>
      </c>
      <c r="M123" s="7">
        <v>4</v>
      </c>
      <c r="N123" s="25">
        <v>4</v>
      </c>
      <c r="O123" s="7">
        <v>4</v>
      </c>
      <c r="P123" s="25">
        <v>3</v>
      </c>
      <c r="Q123" s="7">
        <v>1</v>
      </c>
      <c r="R123" s="25">
        <v>5</v>
      </c>
      <c r="S123" s="7">
        <v>5</v>
      </c>
      <c r="T123" s="16">
        <f t="shared" si="5"/>
        <v>15</v>
      </c>
      <c r="U123" s="7">
        <f t="shared" si="6"/>
        <v>14</v>
      </c>
      <c r="V123" s="17">
        <f t="shared" si="7"/>
        <v>14.5</v>
      </c>
      <c r="W123" s="7">
        <f t="shared" si="8"/>
        <v>1</v>
      </c>
      <c r="X123" s="7" t="str">
        <f>IF(W123&gt;([1]calculations!$B$1+[1]calculations!$B$2),"YES","")</f>
        <v/>
      </c>
      <c r="Y123" s="7" t="str">
        <f>IF($X123="YES",VLOOKUP($F123,'[1]Editors Rescore'!$F$2:$M$103,8,FALSE),"")</f>
        <v/>
      </c>
      <c r="Z123" s="18">
        <f t="shared" si="9"/>
        <v>14.5</v>
      </c>
    </row>
    <row r="124" spans="1:26" ht="30" x14ac:dyDescent="0.25">
      <c r="A124" s="33" t="s">
        <v>381</v>
      </c>
      <c r="B124" s="23" t="s">
        <v>382</v>
      </c>
      <c r="C124" s="23" t="s">
        <v>269</v>
      </c>
      <c r="D124" s="13" t="s">
        <v>51</v>
      </c>
      <c r="E124" s="13" t="s">
        <v>38</v>
      </c>
      <c r="F124" s="7">
        <v>29474397</v>
      </c>
      <c r="G124" s="13" t="s">
        <v>39</v>
      </c>
      <c r="H124" s="20" t="s">
        <v>41</v>
      </c>
      <c r="I124" s="7" t="s">
        <v>40</v>
      </c>
      <c r="J124" s="21"/>
      <c r="K124" s="21"/>
      <c r="L124" s="59">
        <v>4</v>
      </c>
      <c r="M124" s="7">
        <v>3</v>
      </c>
      <c r="N124" s="59">
        <v>3</v>
      </c>
      <c r="O124" s="7">
        <v>4</v>
      </c>
      <c r="P124" s="59">
        <v>3</v>
      </c>
      <c r="Q124" s="7">
        <v>2</v>
      </c>
      <c r="R124" s="59">
        <v>4</v>
      </c>
      <c r="S124" s="7">
        <v>3</v>
      </c>
      <c r="T124" s="16">
        <f t="shared" si="5"/>
        <v>14</v>
      </c>
      <c r="U124" s="7">
        <f t="shared" si="6"/>
        <v>12</v>
      </c>
      <c r="V124" s="17">
        <f t="shared" si="7"/>
        <v>13</v>
      </c>
      <c r="W124" s="7">
        <f t="shared" si="8"/>
        <v>2</v>
      </c>
      <c r="X124" s="7" t="str">
        <f>IF(W124&gt;([1]calculations!$B$1+[1]calculations!$B$2),"YES","")</f>
        <v/>
      </c>
      <c r="Y124" s="7" t="str">
        <f>IF($X124="YES",VLOOKUP($F124,'[1]Editors Rescore'!$F$2:$M$103,8,FALSE),"")</f>
        <v/>
      </c>
      <c r="Z124" s="18">
        <f t="shared" si="9"/>
        <v>13</v>
      </c>
    </row>
    <row r="125" spans="1:26" ht="30" x14ac:dyDescent="0.25">
      <c r="A125" s="22" t="s">
        <v>383</v>
      </c>
      <c r="B125" s="10" t="s">
        <v>384</v>
      </c>
      <c r="C125" s="10" t="s">
        <v>385</v>
      </c>
      <c r="D125" s="7" t="s">
        <v>29</v>
      </c>
      <c r="E125" s="7" t="s">
        <v>38</v>
      </c>
      <c r="F125" s="7">
        <v>30021559</v>
      </c>
      <c r="G125" s="7" t="s">
        <v>31</v>
      </c>
      <c r="H125" s="25" t="s">
        <v>33</v>
      </c>
      <c r="I125" s="7" t="s">
        <v>65</v>
      </c>
      <c r="J125" s="21"/>
      <c r="K125" s="21"/>
      <c r="L125" s="25">
        <v>4</v>
      </c>
      <c r="M125" s="7">
        <v>4</v>
      </c>
      <c r="N125" s="25">
        <v>4</v>
      </c>
      <c r="O125" s="7">
        <v>4</v>
      </c>
      <c r="P125" s="25">
        <v>4</v>
      </c>
      <c r="Q125" s="7">
        <v>3</v>
      </c>
      <c r="R125" s="25">
        <v>3</v>
      </c>
      <c r="S125" s="7">
        <v>3</v>
      </c>
      <c r="T125" s="16">
        <f t="shared" si="5"/>
        <v>15</v>
      </c>
      <c r="U125" s="7">
        <f t="shared" si="6"/>
        <v>14</v>
      </c>
      <c r="V125" s="17">
        <f t="shared" si="7"/>
        <v>14.5</v>
      </c>
      <c r="W125" s="7">
        <f t="shared" si="8"/>
        <v>1</v>
      </c>
      <c r="X125" s="7" t="str">
        <f>IF(W125&gt;([1]calculations!$B$1+[1]calculations!$B$2),"YES","")</f>
        <v/>
      </c>
      <c r="Y125" s="7" t="str">
        <f>IF($X125="YES",VLOOKUP($F125,'[1]Editors Rescore'!$F$2:$M$103,8,FALSE),"")</f>
        <v/>
      </c>
      <c r="Z125" s="18">
        <f t="shared" si="9"/>
        <v>14.5</v>
      </c>
    </row>
    <row r="126" spans="1:26" ht="60" x14ac:dyDescent="0.25">
      <c r="A126" s="33" t="s">
        <v>386</v>
      </c>
      <c r="B126" s="10" t="s">
        <v>387</v>
      </c>
      <c r="C126" s="23" t="s">
        <v>388</v>
      </c>
      <c r="D126" s="7" t="s">
        <v>37</v>
      </c>
      <c r="E126" s="7" t="s">
        <v>38</v>
      </c>
      <c r="F126" s="7">
        <v>30068341</v>
      </c>
      <c r="G126" s="7" t="s">
        <v>82</v>
      </c>
      <c r="H126" s="20" t="s">
        <v>109</v>
      </c>
      <c r="I126" s="7" t="s">
        <v>106</v>
      </c>
      <c r="J126" s="21"/>
      <c r="K126" s="21"/>
      <c r="L126" s="20">
        <v>3</v>
      </c>
      <c r="M126" s="7">
        <v>3</v>
      </c>
      <c r="N126" s="20">
        <v>4</v>
      </c>
      <c r="O126" s="7">
        <v>4</v>
      </c>
      <c r="P126" s="20">
        <v>4</v>
      </c>
      <c r="Q126" s="7">
        <v>5</v>
      </c>
      <c r="R126" s="20">
        <v>4</v>
      </c>
      <c r="S126" s="7">
        <v>3</v>
      </c>
      <c r="T126" s="16">
        <f t="shared" si="5"/>
        <v>15</v>
      </c>
      <c r="U126" s="7">
        <f t="shared" si="6"/>
        <v>15</v>
      </c>
      <c r="V126" s="17">
        <f t="shared" si="7"/>
        <v>15</v>
      </c>
      <c r="W126" s="7">
        <f t="shared" si="8"/>
        <v>0</v>
      </c>
      <c r="X126" s="7" t="str">
        <f>IF(W126&gt;([1]calculations!$B$1+[1]calculations!$B$2),"YES","")</f>
        <v/>
      </c>
      <c r="Y126" s="7" t="str">
        <f>IF($X126="YES",VLOOKUP($F126,'[1]Editors Rescore'!$F$2:$M$103,8,FALSE),"")</f>
        <v/>
      </c>
      <c r="Z126" s="18">
        <f t="shared" si="9"/>
        <v>15</v>
      </c>
    </row>
    <row r="127" spans="1:26" ht="45" x14ac:dyDescent="0.25">
      <c r="A127" s="33" t="s">
        <v>389</v>
      </c>
      <c r="B127" s="23" t="s">
        <v>390</v>
      </c>
      <c r="C127" s="23" t="s">
        <v>391</v>
      </c>
      <c r="D127" s="13" t="s">
        <v>51</v>
      </c>
      <c r="E127" s="13" t="s">
        <v>38</v>
      </c>
      <c r="F127" s="7">
        <v>29890963</v>
      </c>
      <c r="G127" s="7" t="s">
        <v>45</v>
      </c>
      <c r="H127" s="20" t="s">
        <v>47</v>
      </c>
      <c r="I127" s="7" t="s">
        <v>88</v>
      </c>
      <c r="J127" s="21"/>
      <c r="K127" s="21"/>
      <c r="L127" s="16">
        <v>3</v>
      </c>
      <c r="M127" s="7">
        <v>4</v>
      </c>
      <c r="N127" s="16">
        <v>4</v>
      </c>
      <c r="O127" s="7">
        <v>3</v>
      </c>
      <c r="P127" s="16">
        <v>3</v>
      </c>
      <c r="Q127" s="7">
        <v>5</v>
      </c>
      <c r="R127" s="16">
        <v>4</v>
      </c>
      <c r="S127" s="7">
        <v>5</v>
      </c>
      <c r="T127" s="16">
        <f t="shared" si="5"/>
        <v>14</v>
      </c>
      <c r="U127" s="7">
        <f t="shared" si="6"/>
        <v>17</v>
      </c>
      <c r="V127" s="17">
        <f t="shared" si="7"/>
        <v>15.5</v>
      </c>
      <c r="W127" s="7">
        <f t="shared" si="8"/>
        <v>3</v>
      </c>
      <c r="X127" s="7" t="str">
        <f>IF(W127&gt;([1]calculations!$B$1+[1]calculations!$B$2),"YES","")</f>
        <v/>
      </c>
      <c r="Y127" s="7" t="str">
        <f>IF($X127="YES",VLOOKUP($F127,'[1]Editors Rescore'!$F$2:$M$103,8,FALSE),"")</f>
        <v/>
      </c>
      <c r="Z127" s="18">
        <f t="shared" si="9"/>
        <v>15.5</v>
      </c>
    </row>
    <row r="128" spans="1:26" ht="30" x14ac:dyDescent="0.25">
      <c r="A128" s="10" t="s">
        <v>392</v>
      </c>
      <c r="B128" s="10" t="s">
        <v>393</v>
      </c>
      <c r="C128" s="10" t="s">
        <v>394</v>
      </c>
      <c r="D128" s="13" t="s">
        <v>37</v>
      </c>
      <c r="E128" s="13" t="s">
        <v>38</v>
      </c>
      <c r="F128" s="13">
        <v>30264940</v>
      </c>
      <c r="G128" s="13" t="s">
        <v>31</v>
      </c>
      <c r="H128" s="14" t="s">
        <v>65</v>
      </c>
      <c r="I128" s="13" t="s">
        <v>46</v>
      </c>
      <c r="J128" s="15"/>
      <c r="K128" s="15"/>
      <c r="L128" s="14">
        <v>3</v>
      </c>
      <c r="M128" s="13">
        <v>3</v>
      </c>
      <c r="N128" s="14">
        <v>4</v>
      </c>
      <c r="O128" s="13">
        <v>4</v>
      </c>
      <c r="P128" s="14">
        <v>3</v>
      </c>
      <c r="Q128" s="13">
        <v>1</v>
      </c>
      <c r="R128" s="14">
        <v>4</v>
      </c>
      <c r="S128" s="13">
        <v>0</v>
      </c>
      <c r="T128" s="16">
        <f t="shared" si="5"/>
        <v>14</v>
      </c>
      <c r="U128" s="7">
        <f t="shared" si="6"/>
        <v>8</v>
      </c>
      <c r="V128" s="17">
        <f t="shared" si="7"/>
        <v>11</v>
      </c>
      <c r="W128" s="7">
        <f t="shared" si="8"/>
        <v>6</v>
      </c>
      <c r="X128" s="7" t="str">
        <f>IF(W128&gt;([1]calculations!$B$1+[1]calculations!$B$2),"YES","")</f>
        <v>YES</v>
      </c>
      <c r="Y128" s="7">
        <f>IF($X128="YES",VLOOKUP($F128,'[1]Editors Rescore'!$F$2:$M$103,8,FALSE),"")</f>
        <v>11</v>
      </c>
      <c r="Z128" s="18">
        <f t="shared" si="9"/>
        <v>11</v>
      </c>
    </row>
    <row r="129" spans="1:26" ht="30" x14ac:dyDescent="0.25">
      <c r="A129" s="22" t="s">
        <v>395</v>
      </c>
      <c r="B129" s="10" t="s">
        <v>396</v>
      </c>
      <c r="C129" s="10" t="s">
        <v>397</v>
      </c>
      <c r="D129" s="7" t="s">
        <v>37</v>
      </c>
      <c r="E129" s="7" t="s">
        <v>30</v>
      </c>
      <c r="F129" s="55">
        <v>30181970</v>
      </c>
      <c r="G129" s="13" t="s">
        <v>72</v>
      </c>
      <c r="H129" s="20" t="s">
        <v>74</v>
      </c>
      <c r="I129" s="7" t="s">
        <v>73</v>
      </c>
      <c r="J129" s="20">
        <v>5</v>
      </c>
      <c r="K129" s="7">
        <v>5</v>
      </c>
      <c r="L129" s="20">
        <v>3</v>
      </c>
      <c r="M129" s="7">
        <v>5</v>
      </c>
      <c r="N129" s="21"/>
      <c r="O129" s="21"/>
      <c r="P129" s="20">
        <v>5</v>
      </c>
      <c r="Q129" s="7">
        <v>5</v>
      </c>
      <c r="R129" s="20">
        <v>4</v>
      </c>
      <c r="S129" s="7">
        <v>5</v>
      </c>
      <c r="T129" s="16">
        <f t="shared" si="5"/>
        <v>17</v>
      </c>
      <c r="U129" s="7">
        <f t="shared" si="6"/>
        <v>20</v>
      </c>
      <c r="V129" s="17">
        <f t="shared" si="7"/>
        <v>18.5</v>
      </c>
      <c r="W129" s="7">
        <f t="shared" si="8"/>
        <v>3</v>
      </c>
      <c r="X129" s="7" t="str">
        <f>IF(W129&gt;([1]calculations!$B$1+[1]calculations!$B$2),"YES","")</f>
        <v/>
      </c>
      <c r="Y129" s="7" t="str">
        <f>IF($X129="YES",VLOOKUP($F129,'[1]Editors Rescore'!$F$2:$M$103,8,FALSE),"")</f>
        <v/>
      </c>
      <c r="Z129" s="18">
        <f t="shared" si="9"/>
        <v>18.5</v>
      </c>
    </row>
    <row r="130" spans="1:26" ht="30" x14ac:dyDescent="0.25">
      <c r="A130" s="10" t="s">
        <v>398</v>
      </c>
      <c r="B130" s="10" t="s">
        <v>399</v>
      </c>
      <c r="C130" s="44" t="s">
        <v>216</v>
      </c>
      <c r="D130" s="13" t="s">
        <v>37</v>
      </c>
      <c r="E130" s="13" t="s">
        <v>38</v>
      </c>
      <c r="F130" s="13">
        <v>29549171</v>
      </c>
      <c r="G130" s="13" t="s">
        <v>39</v>
      </c>
      <c r="H130" s="20" t="s">
        <v>40</v>
      </c>
      <c r="I130" s="7" t="s">
        <v>41</v>
      </c>
      <c r="J130" s="21"/>
      <c r="K130" s="21"/>
      <c r="L130" s="20">
        <v>4</v>
      </c>
      <c r="M130" s="7">
        <v>4</v>
      </c>
      <c r="N130" s="20">
        <v>4</v>
      </c>
      <c r="O130" s="7">
        <v>4</v>
      </c>
      <c r="P130" s="20">
        <v>4</v>
      </c>
      <c r="Q130" s="7">
        <v>5</v>
      </c>
      <c r="R130" s="20">
        <v>4</v>
      </c>
      <c r="S130" s="7">
        <v>5</v>
      </c>
      <c r="T130" s="16">
        <f t="shared" si="5"/>
        <v>16</v>
      </c>
      <c r="U130" s="7">
        <f t="shared" si="6"/>
        <v>18</v>
      </c>
      <c r="V130" s="17">
        <f t="shared" si="7"/>
        <v>17</v>
      </c>
      <c r="W130" s="7">
        <f t="shared" si="8"/>
        <v>2</v>
      </c>
      <c r="X130" s="7" t="str">
        <f>IF(W130&gt;([1]calculations!$B$1+[1]calculations!$B$2),"YES","")</f>
        <v/>
      </c>
      <c r="Y130" s="7" t="str">
        <f>IF($X130="YES",VLOOKUP($F130,'[1]Editors Rescore'!$F$2:$M$103,8,FALSE),"")</f>
        <v/>
      </c>
      <c r="Z130" s="18">
        <f t="shared" si="9"/>
        <v>17</v>
      </c>
    </row>
    <row r="131" spans="1:26" ht="30" x14ac:dyDescent="0.25">
      <c r="A131" s="22" t="s">
        <v>400</v>
      </c>
      <c r="B131" s="10" t="s">
        <v>401</v>
      </c>
      <c r="C131" s="23" t="s">
        <v>269</v>
      </c>
      <c r="D131" s="7" t="s">
        <v>37</v>
      </c>
      <c r="E131" s="7" t="s">
        <v>38</v>
      </c>
      <c r="F131" s="7">
        <v>29879197</v>
      </c>
      <c r="G131" s="7" t="s">
        <v>31</v>
      </c>
      <c r="H131" s="25" t="s">
        <v>65</v>
      </c>
      <c r="I131" s="7" t="s">
        <v>52</v>
      </c>
      <c r="J131" s="21"/>
      <c r="K131" s="21"/>
      <c r="L131" s="25">
        <v>3</v>
      </c>
      <c r="M131" s="7">
        <v>4</v>
      </c>
      <c r="N131" s="25">
        <v>4</v>
      </c>
      <c r="O131" s="7">
        <v>4</v>
      </c>
      <c r="P131" s="25">
        <v>2</v>
      </c>
      <c r="Q131" s="7">
        <v>1</v>
      </c>
      <c r="R131" s="25">
        <v>2</v>
      </c>
      <c r="S131" s="7">
        <v>3</v>
      </c>
      <c r="T131" s="16">
        <f t="shared" ref="T131:T194" si="10">J131+L131+N131+P131+R131</f>
        <v>11</v>
      </c>
      <c r="U131" s="7">
        <f t="shared" ref="U131:U194" si="11">K131+M131+O131+Q131+S131</f>
        <v>12</v>
      </c>
      <c r="V131" s="17">
        <f t="shared" ref="V131:V194" si="12">AVERAGE(T131:U131)</f>
        <v>11.5</v>
      </c>
      <c r="W131" s="7">
        <f t="shared" ref="W131:W194" si="13">ABS(T131-U131)</f>
        <v>1</v>
      </c>
      <c r="X131" s="7" t="str">
        <f>IF(W131&gt;([1]calculations!$B$1+[1]calculations!$B$2),"YES","")</f>
        <v/>
      </c>
      <c r="Y131" s="7" t="str">
        <f>IF($X131="YES",VLOOKUP($F131,'[1]Editors Rescore'!$F$2:$M$103,8,FALSE),"")</f>
        <v/>
      </c>
      <c r="Z131" s="18">
        <f t="shared" ref="Z131:Z194" si="14">IF(X131="YES",AVERAGE(T131,U131,Y131),V131)</f>
        <v>11.5</v>
      </c>
    </row>
    <row r="132" spans="1:26" ht="45" x14ac:dyDescent="0.25">
      <c r="A132" s="10" t="s">
        <v>402</v>
      </c>
      <c r="B132" s="10" t="s">
        <v>403</v>
      </c>
      <c r="C132" s="10" t="s">
        <v>404</v>
      </c>
      <c r="D132" s="13" t="s">
        <v>37</v>
      </c>
      <c r="E132" s="13" t="s">
        <v>38</v>
      </c>
      <c r="F132" s="13">
        <v>30367601</v>
      </c>
      <c r="G132" s="13" t="s">
        <v>45</v>
      </c>
      <c r="H132" s="20" t="s">
        <v>88</v>
      </c>
      <c r="I132" s="7" t="s">
        <v>69</v>
      </c>
      <c r="J132" s="21"/>
      <c r="K132" s="21"/>
      <c r="L132" s="20">
        <v>3</v>
      </c>
      <c r="M132" s="7">
        <v>3</v>
      </c>
      <c r="N132" s="20">
        <v>3</v>
      </c>
      <c r="O132" s="7">
        <v>3</v>
      </c>
      <c r="P132" s="20">
        <v>0</v>
      </c>
      <c r="Q132" s="7">
        <v>3</v>
      </c>
      <c r="R132" s="20">
        <v>2</v>
      </c>
      <c r="S132" s="7">
        <v>1</v>
      </c>
      <c r="T132" s="16">
        <f t="shared" si="10"/>
        <v>8</v>
      </c>
      <c r="U132" s="7">
        <f t="shared" si="11"/>
        <v>10</v>
      </c>
      <c r="V132" s="17">
        <f t="shared" si="12"/>
        <v>9</v>
      </c>
      <c r="W132" s="7">
        <f t="shared" si="13"/>
        <v>2</v>
      </c>
      <c r="X132" s="7" t="str">
        <f>IF(W132&gt;([1]calculations!$B$1+[1]calculations!$B$2),"YES","")</f>
        <v/>
      </c>
      <c r="Y132" s="7" t="str">
        <f>IF($X132="YES",VLOOKUP($F132,'[1]Editors Rescore'!$F$2:$M$103,8,FALSE),"")</f>
        <v/>
      </c>
      <c r="Z132" s="18">
        <f t="shared" si="14"/>
        <v>9</v>
      </c>
    </row>
    <row r="133" spans="1:26" ht="45" x14ac:dyDescent="0.25">
      <c r="A133" s="33" t="s">
        <v>405</v>
      </c>
      <c r="B133" s="23" t="s">
        <v>406</v>
      </c>
      <c r="C133" s="23" t="s">
        <v>407</v>
      </c>
      <c r="D133" s="13" t="s">
        <v>37</v>
      </c>
      <c r="E133" s="13" t="s">
        <v>38</v>
      </c>
      <c r="F133" s="7">
        <v>29475744</v>
      </c>
      <c r="G133" s="13" t="s">
        <v>39</v>
      </c>
      <c r="H133" s="20" t="s">
        <v>41</v>
      </c>
      <c r="I133" s="7" t="s">
        <v>40</v>
      </c>
      <c r="J133" s="21"/>
      <c r="K133" s="21"/>
      <c r="L133" s="20">
        <v>4</v>
      </c>
      <c r="M133" s="7">
        <v>3</v>
      </c>
      <c r="N133" s="20">
        <v>4</v>
      </c>
      <c r="O133" s="7">
        <v>4</v>
      </c>
      <c r="P133" s="20">
        <v>5</v>
      </c>
      <c r="Q133" s="7">
        <v>5</v>
      </c>
      <c r="R133" s="20">
        <v>4</v>
      </c>
      <c r="S133" s="7">
        <v>4</v>
      </c>
      <c r="T133" s="16">
        <f t="shared" si="10"/>
        <v>17</v>
      </c>
      <c r="U133" s="7">
        <f t="shared" si="11"/>
        <v>16</v>
      </c>
      <c r="V133" s="17">
        <f t="shared" si="12"/>
        <v>16.5</v>
      </c>
      <c r="W133" s="7">
        <f t="shared" si="13"/>
        <v>1</v>
      </c>
      <c r="X133" s="7" t="str">
        <f>IF(W133&gt;([1]calculations!$B$1+[1]calculations!$B$2),"YES","")</f>
        <v/>
      </c>
      <c r="Y133" s="7" t="str">
        <f>IF($X133="YES",VLOOKUP($F133,'[1]Editors Rescore'!$F$2:$M$103,8,FALSE),"")</f>
        <v/>
      </c>
      <c r="Z133" s="18">
        <f t="shared" si="14"/>
        <v>16.5</v>
      </c>
    </row>
    <row r="134" spans="1:26" ht="45" x14ac:dyDescent="0.25">
      <c r="A134" s="22" t="s">
        <v>408</v>
      </c>
      <c r="B134" s="10" t="s">
        <v>409</v>
      </c>
      <c r="C134" s="10" t="s">
        <v>410</v>
      </c>
      <c r="D134" s="7" t="s">
        <v>37</v>
      </c>
      <c r="E134" s="7" t="s">
        <v>38</v>
      </c>
      <c r="F134" s="7">
        <v>29746945</v>
      </c>
      <c r="G134" s="7" t="s">
        <v>31</v>
      </c>
      <c r="H134" s="25" t="s">
        <v>32</v>
      </c>
      <c r="I134" s="7" t="s">
        <v>33</v>
      </c>
      <c r="J134" s="21"/>
      <c r="K134" s="21"/>
      <c r="L134" s="25">
        <v>4</v>
      </c>
      <c r="M134" s="7">
        <v>4</v>
      </c>
      <c r="N134" s="25">
        <v>3</v>
      </c>
      <c r="O134" s="7">
        <v>3</v>
      </c>
      <c r="P134" s="25">
        <v>4</v>
      </c>
      <c r="Q134" s="7">
        <v>4</v>
      </c>
      <c r="R134" s="25">
        <v>3</v>
      </c>
      <c r="S134" s="7">
        <v>1</v>
      </c>
      <c r="T134" s="16">
        <f t="shared" si="10"/>
        <v>14</v>
      </c>
      <c r="U134" s="7">
        <f t="shared" si="11"/>
        <v>12</v>
      </c>
      <c r="V134" s="17">
        <f t="shared" si="12"/>
        <v>13</v>
      </c>
      <c r="W134" s="7">
        <f t="shared" si="13"/>
        <v>2</v>
      </c>
      <c r="X134" s="7" t="str">
        <f>IF(W134&gt;([1]calculations!$B$1+[1]calculations!$B$2),"YES","")</f>
        <v/>
      </c>
      <c r="Y134" s="7" t="str">
        <f>IF($X134="YES",VLOOKUP($F134,'[1]Editors Rescore'!$F$2:$M$103,8,FALSE),"")</f>
        <v/>
      </c>
      <c r="Z134" s="18">
        <f t="shared" si="14"/>
        <v>13</v>
      </c>
    </row>
    <row r="135" spans="1:26" ht="30" x14ac:dyDescent="0.25">
      <c r="A135" s="10" t="s">
        <v>411</v>
      </c>
      <c r="B135" s="23" t="s">
        <v>412</v>
      </c>
      <c r="C135" s="10" t="s">
        <v>413</v>
      </c>
      <c r="D135" s="13" t="s">
        <v>29</v>
      </c>
      <c r="E135" s="13" t="s">
        <v>38</v>
      </c>
      <c r="F135" s="13">
        <v>29628202</v>
      </c>
      <c r="G135" s="13" t="s">
        <v>45</v>
      </c>
      <c r="H135" s="20" t="s">
        <v>69</v>
      </c>
      <c r="I135" s="7" t="s">
        <v>46</v>
      </c>
      <c r="J135" s="21"/>
      <c r="K135" s="21"/>
      <c r="L135" s="16">
        <v>3</v>
      </c>
      <c r="M135" s="62">
        <v>4</v>
      </c>
      <c r="N135" s="16">
        <v>4</v>
      </c>
      <c r="O135" s="62">
        <v>4</v>
      </c>
      <c r="P135" s="16">
        <v>2</v>
      </c>
      <c r="Q135" s="62">
        <v>3</v>
      </c>
      <c r="R135" s="16">
        <v>3</v>
      </c>
      <c r="S135" s="62">
        <v>1</v>
      </c>
      <c r="T135" s="16">
        <f t="shared" si="10"/>
        <v>12</v>
      </c>
      <c r="U135" s="7">
        <f t="shared" si="11"/>
        <v>12</v>
      </c>
      <c r="V135" s="17">
        <f t="shared" si="12"/>
        <v>12</v>
      </c>
      <c r="W135" s="7">
        <f t="shared" si="13"/>
        <v>0</v>
      </c>
      <c r="X135" s="7" t="str">
        <f>IF(W135&gt;([1]calculations!$B$1+[1]calculations!$B$2),"YES","")</f>
        <v/>
      </c>
      <c r="Y135" s="7" t="str">
        <f>IF($X135="YES",VLOOKUP($F135,'[1]Editors Rescore'!$F$2:$M$103,8,FALSE),"")</f>
        <v/>
      </c>
      <c r="Z135" s="18">
        <f t="shared" si="14"/>
        <v>12</v>
      </c>
    </row>
    <row r="136" spans="1:26" ht="30" x14ac:dyDescent="0.25">
      <c r="A136" s="33" t="s">
        <v>414</v>
      </c>
      <c r="B136" s="10" t="s">
        <v>415</v>
      </c>
      <c r="C136" s="23" t="s">
        <v>416</v>
      </c>
      <c r="D136" s="7" t="s">
        <v>51</v>
      </c>
      <c r="E136" s="7" t="s">
        <v>38</v>
      </c>
      <c r="F136" s="7">
        <v>29290893</v>
      </c>
      <c r="G136" s="7" t="s">
        <v>82</v>
      </c>
      <c r="H136" s="20" t="s">
        <v>106</v>
      </c>
      <c r="I136" s="7" t="s">
        <v>83</v>
      </c>
      <c r="J136" s="21"/>
      <c r="K136" s="21"/>
      <c r="L136" s="20">
        <v>4</v>
      </c>
      <c r="M136" s="7">
        <v>3</v>
      </c>
      <c r="N136" s="20">
        <v>4</v>
      </c>
      <c r="O136" s="7">
        <v>4</v>
      </c>
      <c r="P136" s="20">
        <v>5</v>
      </c>
      <c r="Q136" s="7">
        <v>3</v>
      </c>
      <c r="R136" s="20">
        <v>4</v>
      </c>
      <c r="S136" s="7">
        <v>3</v>
      </c>
      <c r="T136" s="16">
        <f t="shared" si="10"/>
        <v>17</v>
      </c>
      <c r="U136" s="7">
        <f t="shared" si="11"/>
        <v>13</v>
      </c>
      <c r="V136" s="17">
        <f t="shared" si="12"/>
        <v>15</v>
      </c>
      <c r="W136" s="7">
        <f t="shared" si="13"/>
        <v>4</v>
      </c>
      <c r="X136" s="7" t="str">
        <f>IF(W136&gt;([1]calculations!$B$1+[1]calculations!$B$2),"YES","")</f>
        <v/>
      </c>
      <c r="Y136" s="7" t="str">
        <f>IF($X136="YES",VLOOKUP($F136,'[1]Editors Rescore'!$F$2:$M$103,8,FALSE),"")</f>
        <v/>
      </c>
      <c r="Z136" s="18">
        <f t="shared" si="14"/>
        <v>15</v>
      </c>
    </row>
    <row r="137" spans="1:26" ht="30" x14ac:dyDescent="0.25">
      <c r="A137" s="10" t="s">
        <v>417</v>
      </c>
      <c r="B137" s="10" t="s">
        <v>418</v>
      </c>
      <c r="C137" s="10" t="s">
        <v>419</v>
      </c>
      <c r="D137" s="13" t="s">
        <v>29</v>
      </c>
      <c r="E137" s="13" t="s">
        <v>38</v>
      </c>
      <c r="F137" s="55">
        <v>30588934</v>
      </c>
      <c r="G137" s="13" t="s">
        <v>72</v>
      </c>
      <c r="H137" s="20" t="s">
        <v>74</v>
      </c>
      <c r="I137" s="7" t="s">
        <v>73</v>
      </c>
      <c r="J137" s="21"/>
      <c r="K137" s="21"/>
      <c r="L137" s="20">
        <v>3</v>
      </c>
      <c r="M137" s="7">
        <v>4</v>
      </c>
      <c r="N137" s="20">
        <v>4</v>
      </c>
      <c r="O137" s="7">
        <v>4</v>
      </c>
      <c r="P137" s="20">
        <v>3</v>
      </c>
      <c r="Q137" s="7">
        <v>5</v>
      </c>
      <c r="R137" s="20">
        <v>1</v>
      </c>
      <c r="S137" s="7">
        <v>4</v>
      </c>
      <c r="T137" s="16">
        <f t="shared" si="10"/>
        <v>11</v>
      </c>
      <c r="U137" s="7">
        <f t="shared" si="11"/>
        <v>17</v>
      </c>
      <c r="V137" s="17">
        <f t="shared" si="12"/>
        <v>14</v>
      </c>
      <c r="W137" s="7">
        <f t="shared" si="13"/>
        <v>6</v>
      </c>
      <c r="X137" s="7" t="str">
        <f>IF(W137&gt;([1]calculations!$B$1+[1]calculations!$B$2),"YES","")</f>
        <v>YES</v>
      </c>
      <c r="Y137" s="7">
        <f>IF($X137="YES",VLOOKUP($F137,'[1]Editors Rescore'!$F$2:$M$103,8,FALSE),"")</f>
        <v>17</v>
      </c>
      <c r="Z137" s="18">
        <f t="shared" si="14"/>
        <v>15</v>
      </c>
    </row>
    <row r="138" spans="1:26" ht="30" x14ac:dyDescent="0.25">
      <c r="A138" s="22" t="s">
        <v>420</v>
      </c>
      <c r="B138" s="10" t="s">
        <v>421</v>
      </c>
      <c r="C138" s="10" t="s">
        <v>172</v>
      </c>
      <c r="D138" s="7" t="s">
        <v>37</v>
      </c>
      <c r="E138" s="7" t="s">
        <v>38</v>
      </c>
      <c r="F138" s="7">
        <v>30456149</v>
      </c>
      <c r="G138" s="7" t="s">
        <v>31</v>
      </c>
      <c r="H138" s="25" t="s">
        <v>33</v>
      </c>
      <c r="I138" s="7" t="s">
        <v>65</v>
      </c>
      <c r="J138" s="21"/>
      <c r="K138" s="21"/>
      <c r="L138" s="25">
        <v>3</v>
      </c>
      <c r="M138" s="7">
        <v>2</v>
      </c>
      <c r="N138" s="25">
        <v>2</v>
      </c>
      <c r="O138" s="7">
        <v>4</v>
      </c>
      <c r="P138" s="25">
        <v>3</v>
      </c>
      <c r="Q138" s="7">
        <v>3</v>
      </c>
      <c r="R138" s="25">
        <v>4</v>
      </c>
      <c r="S138" s="7">
        <v>5</v>
      </c>
      <c r="T138" s="16">
        <f t="shared" si="10"/>
        <v>12</v>
      </c>
      <c r="U138" s="7">
        <f t="shared" si="11"/>
        <v>14</v>
      </c>
      <c r="V138" s="17">
        <f t="shared" si="12"/>
        <v>13</v>
      </c>
      <c r="W138" s="7">
        <f t="shared" si="13"/>
        <v>2</v>
      </c>
      <c r="X138" s="7" t="str">
        <f>IF(W138&gt;([1]calculations!$B$1+[1]calculations!$B$2),"YES","")</f>
        <v/>
      </c>
      <c r="Y138" s="7" t="str">
        <f>IF($X138="YES",VLOOKUP($F138,'[1]Editors Rescore'!$F$2:$M$103,8,FALSE),"")</f>
        <v/>
      </c>
      <c r="Z138" s="18">
        <f t="shared" si="14"/>
        <v>13</v>
      </c>
    </row>
    <row r="139" spans="1:26" ht="45" x14ac:dyDescent="0.25">
      <c r="A139" s="10" t="s">
        <v>422</v>
      </c>
      <c r="B139" s="10" t="s">
        <v>423</v>
      </c>
      <c r="C139" s="10" t="s">
        <v>424</v>
      </c>
      <c r="D139" s="13" t="s">
        <v>51</v>
      </c>
      <c r="E139" s="13" t="s">
        <v>38</v>
      </c>
      <c r="F139" s="13">
        <v>29493898</v>
      </c>
      <c r="G139" s="13" t="s">
        <v>72</v>
      </c>
      <c r="H139" s="20" t="s">
        <v>73</v>
      </c>
      <c r="I139" s="7" t="s">
        <v>74</v>
      </c>
      <c r="J139" s="21"/>
      <c r="K139" s="21"/>
      <c r="L139" s="20">
        <v>4</v>
      </c>
      <c r="M139" s="7">
        <v>4</v>
      </c>
      <c r="N139" s="20">
        <v>4</v>
      </c>
      <c r="O139" s="7">
        <v>4</v>
      </c>
      <c r="P139" s="20">
        <v>5</v>
      </c>
      <c r="Q139" s="7">
        <v>5</v>
      </c>
      <c r="R139" s="20">
        <v>5</v>
      </c>
      <c r="S139" s="7">
        <v>2</v>
      </c>
      <c r="T139" s="16">
        <f t="shared" si="10"/>
        <v>18</v>
      </c>
      <c r="U139" s="7">
        <f t="shared" si="11"/>
        <v>15</v>
      </c>
      <c r="V139" s="17">
        <f t="shared" si="12"/>
        <v>16.5</v>
      </c>
      <c r="W139" s="7">
        <f t="shared" si="13"/>
        <v>3</v>
      </c>
      <c r="X139" s="7" t="str">
        <f>IF(W139&gt;([1]calculations!$B$1+[1]calculations!$B$2),"YES","")</f>
        <v/>
      </c>
      <c r="Y139" s="7" t="str">
        <f>IF($X139="YES",VLOOKUP($F139,'[1]Editors Rescore'!$F$2:$M$103,8,FALSE),"")</f>
        <v/>
      </c>
      <c r="Z139" s="18">
        <f t="shared" si="14"/>
        <v>16.5</v>
      </c>
    </row>
    <row r="140" spans="1:26" ht="30" x14ac:dyDescent="0.25">
      <c r="A140" s="22" t="s">
        <v>425</v>
      </c>
      <c r="B140" s="41" t="s">
        <v>426</v>
      </c>
      <c r="C140" s="10" t="s">
        <v>283</v>
      </c>
      <c r="D140" s="7" t="s">
        <v>37</v>
      </c>
      <c r="E140" s="7" t="s">
        <v>38</v>
      </c>
      <c r="F140" s="7">
        <v>30529521</v>
      </c>
      <c r="G140" s="7" t="s">
        <v>56</v>
      </c>
      <c r="H140" s="20" t="s">
        <v>78</v>
      </c>
      <c r="I140" s="7" t="s">
        <v>100</v>
      </c>
      <c r="J140" s="21"/>
      <c r="K140" s="21"/>
      <c r="L140" s="20">
        <v>3</v>
      </c>
      <c r="M140" s="7">
        <v>2</v>
      </c>
      <c r="N140" s="20">
        <v>2</v>
      </c>
      <c r="O140" s="7">
        <v>4</v>
      </c>
      <c r="P140" s="20">
        <v>5</v>
      </c>
      <c r="Q140" s="7">
        <v>3</v>
      </c>
      <c r="R140" s="20">
        <v>4</v>
      </c>
      <c r="S140" s="7">
        <v>3</v>
      </c>
      <c r="T140" s="16">
        <f t="shared" si="10"/>
        <v>14</v>
      </c>
      <c r="U140" s="7">
        <f t="shared" si="11"/>
        <v>12</v>
      </c>
      <c r="V140" s="17">
        <f t="shared" si="12"/>
        <v>13</v>
      </c>
      <c r="W140" s="7">
        <f t="shared" si="13"/>
        <v>2</v>
      </c>
      <c r="X140" s="7" t="str">
        <f>IF(W140&gt;([1]calculations!$B$1+[1]calculations!$B$2),"YES","")</f>
        <v/>
      </c>
      <c r="Y140" s="7" t="str">
        <f>IF($X140="YES",VLOOKUP($F140,'[1]Editors Rescore'!$F$2:$M$103,8,FALSE),"")</f>
        <v/>
      </c>
      <c r="Z140" s="18">
        <f t="shared" si="14"/>
        <v>13</v>
      </c>
    </row>
    <row r="141" spans="1:26" ht="30" x14ac:dyDescent="0.25">
      <c r="A141" s="22" t="s">
        <v>427</v>
      </c>
      <c r="B141" s="10" t="s">
        <v>428</v>
      </c>
      <c r="C141" s="10" t="s">
        <v>429</v>
      </c>
      <c r="D141" s="7" t="s">
        <v>37</v>
      </c>
      <c r="E141" s="7" t="s">
        <v>38</v>
      </c>
      <c r="F141" s="7">
        <v>29118002</v>
      </c>
      <c r="G141" s="7" t="s">
        <v>82</v>
      </c>
      <c r="H141" s="20" t="s">
        <v>83</v>
      </c>
      <c r="I141" s="7" t="s">
        <v>84</v>
      </c>
      <c r="J141" s="21"/>
      <c r="K141" s="21"/>
      <c r="L141" s="20">
        <v>3</v>
      </c>
      <c r="M141" s="7">
        <v>4</v>
      </c>
      <c r="N141" s="20">
        <v>4</v>
      </c>
      <c r="O141" s="7">
        <v>4</v>
      </c>
      <c r="P141" s="20">
        <v>5</v>
      </c>
      <c r="Q141" s="7">
        <v>5</v>
      </c>
      <c r="R141" s="20">
        <v>2</v>
      </c>
      <c r="S141" s="7">
        <v>3</v>
      </c>
      <c r="T141" s="16">
        <f t="shared" si="10"/>
        <v>14</v>
      </c>
      <c r="U141" s="7">
        <f t="shared" si="11"/>
        <v>16</v>
      </c>
      <c r="V141" s="17">
        <f t="shared" si="12"/>
        <v>15</v>
      </c>
      <c r="W141" s="7">
        <f t="shared" si="13"/>
        <v>2</v>
      </c>
      <c r="X141" s="7" t="str">
        <f>IF(W141&gt;([1]calculations!$B$1+[1]calculations!$B$2),"YES","")</f>
        <v/>
      </c>
      <c r="Y141" s="7" t="str">
        <f>IF($X141="YES",VLOOKUP($F141,'[1]Editors Rescore'!$F$2:$M$103,8,FALSE),"")</f>
        <v/>
      </c>
      <c r="Z141" s="18">
        <f t="shared" si="14"/>
        <v>15</v>
      </c>
    </row>
    <row r="142" spans="1:26" ht="60" x14ac:dyDescent="0.25">
      <c r="A142" s="33" t="s">
        <v>430</v>
      </c>
      <c r="B142" s="10" t="s">
        <v>431</v>
      </c>
      <c r="C142" s="23" t="s">
        <v>432</v>
      </c>
      <c r="D142" s="7" t="s">
        <v>29</v>
      </c>
      <c r="E142" s="7" t="s">
        <v>30</v>
      </c>
      <c r="F142" s="7">
        <v>29997893</v>
      </c>
      <c r="G142" s="7" t="s">
        <v>82</v>
      </c>
      <c r="H142" s="20" t="s">
        <v>109</v>
      </c>
      <c r="I142" s="7" t="s">
        <v>106</v>
      </c>
      <c r="J142" s="20">
        <v>4</v>
      </c>
      <c r="K142" s="7">
        <v>5</v>
      </c>
      <c r="L142" s="20">
        <v>4</v>
      </c>
      <c r="M142" s="7">
        <v>5</v>
      </c>
      <c r="N142" s="21"/>
      <c r="O142" s="21"/>
      <c r="P142" s="20">
        <v>4</v>
      </c>
      <c r="Q142" s="7">
        <v>3</v>
      </c>
      <c r="R142" s="20">
        <v>4</v>
      </c>
      <c r="S142" s="7">
        <v>5</v>
      </c>
      <c r="T142" s="16">
        <f t="shared" si="10"/>
        <v>16</v>
      </c>
      <c r="U142" s="7">
        <f t="shared" si="11"/>
        <v>18</v>
      </c>
      <c r="V142" s="17">
        <f t="shared" si="12"/>
        <v>17</v>
      </c>
      <c r="W142" s="7">
        <f t="shared" si="13"/>
        <v>2</v>
      </c>
      <c r="X142" s="7" t="str">
        <f>IF(W142&gt;([1]calculations!$B$1+[1]calculations!$B$2),"YES","")</f>
        <v/>
      </c>
      <c r="Y142" s="7" t="str">
        <f>IF($X142="YES",VLOOKUP($F142,'[1]Editors Rescore'!$F$2:$M$103,8,FALSE),"")</f>
        <v/>
      </c>
      <c r="Z142" s="18">
        <f t="shared" si="14"/>
        <v>17</v>
      </c>
    </row>
    <row r="143" spans="1:26" ht="45" x14ac:dyDescent="0.25">
      <c r="A143" s="22" t="s">
        <v>433</v>
      </c>
      <c r="B143" s="10" t="s">
        <v>434</v>
      </c>
      <c r="C143" s="10" t="s">
        <v>410</v>
      </c>
      <c r="D143" s="7" t="s">
        <v>29</v>
      </c>
      <c r="E143" s="7" t="s">
        <v>38</v>
      </c>
      <c r="F143" s="7">
        <v>29248587</v>
      </c>
      <c r="G143" s="7" t="s">
        <v>82</v>
      </c>
      <c r="H143" s="20" t="s">
        <v>106</v>
      </c>
      <c r="I143" s="7" t="s">
        <v>83</v>
      </c>
      <c r="J143" s="21"/>
      <c r="K143" s="21"/>
      <c r="L143" s="20">
        <v>4</v>
      </c>
      <c r="M143" s="7">
        <v>4</v>
      </c>
      <c r="N143" s="20">
        <v>4</v>
      </c>
      <c r="O143" s="7">
        <v>4</v>
      </c>
      <c r="P143" s="20">
        <v>5</v>
      </c>
      <c r="Q143" s="7">
        <v>3</v>
      </c>
      <c r="R143" s="20">
        <v>3</v>
      </c>
      <c r="S143" s="7">
        <v>2</v>
      </c>
      <c r="T143" s="16">
        <f t="shared" si="10"/>
        <v>16</v>
      </c>
      <c r="U143" s="7">
        <f t="shared" si="11"/>
        <v>13</v>
      </c>
      <c r="V143" s="17">
        <f t="shared" si="12"/>
        <v>14.5</v>
      </c>
      <c r="W143" s="7">
        <f t="shared" si="13"/>
        <v>3</v>
      </c>
      <c r="X143" s="7" t="str">
        <f>IF(W143&gt;([1]calculations!$B$1+[1]calculations!$B$2),"YES","")</f>
        <v/>
      </c>
      <c r="Y143" s="7" t="str">
        <f>IF($X143="YES",VLOOKUP($F143,'[1]Editors Rescore'!$F$2:$M$103,8,FALSE),"")</f>
        <v/>
      </c>
      <c r="Z143" s="18">
        <f t="shared" si="14"/>
        <v>14.5</v>
      </c>
    </row>
    <row r="144" spans="1:26" ht="30" x14ac:dyDescent="0.25">
      <c r="A144" s="22" t="s">
        <v>435</v>
      </c>
      <c r="B144" s="10" t="s">
        <v>436</v>
      </c>
      <c r="C144" s="10" t="s">
        <v>172</v>
      </c>
      <c r="D144" s="7" t="s">
        <v>37</v>
      </c>
      <c r="E144" s="7" t="s">
        <v>38</v>
      </c>
      <c r="F144" s="7">
        <v>30456142</v>
      </c>
      <c r="G144" s="7" t="s">
        <v>31</v>
      </c>
      <c r="H144" s="25" t="s">
        <v>33</v>
      </c>
      <c r="I144" s="7" t="s">
        <v>65</v>
      </c>
      <c r="J144" s="21"/>
      <c r="K144" s="21"/>
      <c r="L144" s="25">
        <v>4</v>
      </c>
      <c r="M144" s="7">
        <v>4</v>
      </c>
      <c r="N144" s="25">
        <v>4</v>
      </c>
      <c r="O144" s="7">
        <v>4</v>
      </c>
      <c r="P144" s="25">
        <v>5</v>
      </c>
      <c r="Q144" s="7">
        <v>2</v>
      </c>
      <c r="R144" s="25">
        <v>4</v>
      </c>
      <c r="S144" s="7">
        <v>2</v>
      </c>
      <c r="T144" s="16">
        <f t="shared" si="10"/>
        <v>17</v>
      </c>
      <c r="U144" s="7">
        <f t="shared" si="11"/>
        <v>12</v>
      </c>
      <c r="V144" s="17">
        <f t="shared" si="12"/>
        <v>14.5</v>
      </c>
      <c r="W144" s="7">
        <f t="shared" si="13"/>
        <v>5</v>
      </c>
      <c r="X144" s="7" t="str">
        <f>IF(W144&gt;([1]calculations!$B$1+[1]calculations!$B$2),"YES","")</f>
        <v>YES</v>
      </c>
      <c r="Y144" s="7">
        <f>IF($X144="YES",VLOOKUP($F144,'[1]Editors Rescore'!$F$2:$M$103,8,FALSE),"")</f>
        <v>15</v>
      </c>
      <c r="Z144" s="18">
        <f t="shared" si="14"/>
        <v>14.666666666666666</v>
      </c>
    </row>
    <row r="145" spans="1:26" ht="45" x14ac:dyDescent="0.25">
      <c r="A145" s="10" t="s">
        <v>437</v>
      </c>
      <c r="B145" s="10" t="s">
        <v>438</v>
      </c>
      <c r="C145" s="10" t="s">
        <v>439</v>
      </c>
      <c r="D145" s="7" t="s">
        <v>29</v>
      </c>
      <c r="E145" s="13" t="s">
        <v>38</v>
      </c>
      <c r="F145" s="7">
        <v>29297764</v>
      </c>
      <c r="G145" s="13" t="s">
        <v>39</v>
      </c>
      <c r="H145" s="20" t="s">
        <v>41</v>
      </c>
      <c r="I145" s="7" t="s">
        <v>40</v>
      </c>
      <c r="J145" s="21"/>
      <c r="K145" s="21"/>
      <c r="L145" s="20">
        <v>1</v>
      </c>
      <c r="M145" s="7">
        <v>3</v>
      </c>
      <c r="N145" s="20">
        <v>2</v>
      </c>
      <c r="O145" s="7">
        <v>4</v>
      </c>
      <c r="P145" s="20">
        <v>3</v>
      </c>
      <c r="Q145" s="7">
        <v>5</v>
      </c>
      <c r="R145" s="20">
        <v>2</v>
      </c>
      <c r="S145" s="7">
        <v>3</v>
      </c>
      <c r="T145" s="16">
        <f t="shared" si="10"/>
        <v>8</v>
      </c>
      <c r="U145" s="7">
        <f t="shared" si="11"/>
        <v>15</v>
      </c>
      <c r="V145" s="17">
        <f t="shared" si="12"/>
        <v>11.5</v>
      </c>
      <c r="W145" s="7">
        <f t="shared" si="13"/>
        <v>7</v>
      </c>
      <c r="X145" s="7" t="str">
        <f>IF(W145&gt;([1]calculations!$B$1+[1]calculations!$B$2),"YES","")</f>
        <v>YES</v>
      </c>
      <c r="Y145" s="7">
        <f>IF($X145="YES",VLOOKUP($F145,'[1]Editors Rescore'!$F$2:$M$103,8,FALSE),"")</f>
        <v>12</v>
      </c>
      <c r="Z145" s="18">
        <f t="shared" si="14"/>
        <v>11.666666666666666</v>
      </c>
    </row>
    <row r="146" spans="1:26" x14ac:dyDescent="0.25">
      <c r="A146" s="22" t="s">
        <v>440</v>
      </c>
      <c r="B146" s="10" t="s">
        <v>441</v>
      </c>
      <c r="C146" s="10" t="s">
        <v>442</v>
      </c>
      <c r="D146" s="13" t="s">
        <v>29</v>
      </c>
      <c r="E146" s="13" t="s">
        <v>38</v>
      </c>
      <c r="F146" s="13">
        <v>29619283</v>
      </c>
      <c r="G146" s="7" t="s">
        <v>45</v>
      </c>
      <c r="H146" s="20" t="s">
        <v>69</v>
      </c>
      <c r="I146" s="7" t="s">
        <v>46</v>
      </c>
      <c r="J146" s="21"/>
      <c r="K146" s="21"/>
      <c r="L146" s="16">
        <v>2</v>
      </c>
      <c r="M146" s="7">
        <v>3</v>
      </c>
      <c r="N146" s="16">
        <v>2</v>
      </c>
      <c r="O146" s="7">
        <v>1</v>
      </c>
      <c r="P146" s="16">
        <v>4</v>
      </c>
      <c r="Q146" s="7">
        <v>3</v>
      </c>
      <c r="R146" s="16">
        <v>4</v>
      </c>
      <c r="S146" s="7">
        <v>5</v>
      </c>
      <c r="T146" s="16">
        <f t="shared" si="10"/>
        <v>12</v>
      </c>
      <c r="U146" s="7">
        <f t="shared" si="11"/>
        <v>12</v>
      </c>
      <c r="V146" s="17">
        <f t="shared" si="12"/>
        <v>12</v>
      </c>
      <c r="W146" s="7">
        <f t="shared" si="13"/>
        <v>0</v>
      </c>
      <c r="X146" s="7" t="str">
        <f>IF(W146&gt;([1]calculations!$B$1+[1]calculations!$B$2),"YES","")</f>
        <v/>
      </c>
      <c r="Y146" s="7" t="str">
        <f>IF($X146="YES",VLOOKUP($F146,'[1]Editors Rescore'!$F$2:$M$103,8,FALSE),"")</f>
        <v/>
      </c>
      <c r="Z146" s="18">
        <f t="shared" si="14"/>
        <v>12</v>
      </c>
    </row>
    <row r="147" spans="1:26" ht="30" x14ac:dyDescent="0.25">
      <c r="A147" s="22" t="s">
        <v>443</v>
      </c>
      <c r="B147" s="10" t="s">
        <v>444</v>
      </c>
      <c r="C147" s="10" t="s">
        <v>445</v>
      </c>
      <c r="D147" s="7" t="s">
        <v>29</v>
      </c>
      <c r="E147" s="7" t="s">
        <v>30</v>
      </c>
      <c r="F147" s="7">
        <v>30066814</v>
      </c>
      <c r="G147" s="7" t="s">
        <v>31</v>
      </c>
      <c r="H147" s="25" t="s">
        <v>65</v>
      </c>
      <c r="I147" s="7" t="s">
        <v>52</v>
      </c>
      <c r="J147" s="25">
        <v>5</v>
      </c>
      <c r="K147" s="7">
        <v>5</v>
      </c>
      <c r="L147" s="25">
        <v>2</v>
      </c>
      <c r="M147" s="7">
        <v>3</v>
      </c>
      <c r="N147" s="26"/>
      <c r="O147" s="26"/>
      <c r="P147" s="25">
        <v>3</v>
      </c>
      <c r="Q147" s="7">
        <v>1</v>
      </c>
      <c r="R147" s="25">
        <v>4</v>
      </c>
      <c r="S147" s="7">
        <v>1</v>
      </c>
      <c r="T147" s="16">
        <f t="shared" si="10"/>
        <v>14</v>
      </c>
      <c r="U147" s="7">
        <f t="shared" si="11"/>
        <v>10</v>
      </c>
      <c r="V147" s="17">
        <f t="shared" si="12"/>
        <v>12</v>
      </c>
      <c r="W147" s="7">
        <f t="shared" si="13"/>
        <v>4</v>
      </c>
      <c r="X147" s="7" t="str">
        <f>IF(W147&gt;([1]calculations!$B$1+[1]calculations!$B$2),"YES","")</f>
        <v/>
      </c>
      <c r="Y147" s="7" t="str">
        <f>IF($X147="YES",VLOOKUP($F147,'[1]Editors Rescore'!$F$2:$M$103,8,FALSE),"")</f>
        <v/>
      </c>
      <c r="Z147" s="18">
        <f t="shared" si="14"/>
        <v>12</v>
      </c>
    </row>
    <row r="148" spans="1:26" ht="30" x14ac:dyDescent="0.25">
      <c r="A148" s="22" t="s">
        <v>446</v>
      </c>
      <c r="B148" s="10" t="s">
        <v>447</v>
      </c>
      <c r="C148" s="10" t="s">
        <v>172</v>
      </c>
      <c r="D148" s="7" t="s">
        <v>51</v>
      </c>
      <c r="E148" s="7" t="s">
        <v>38</v>
      </c>
      <c r="F148" s="7">
        <v>30456154</v>
      </c>
      <c r="G148" s="7" t="s">
        <v>31</v>
      </c>
      <c r="H148" s="25" t="s">
        <v>33</v>
      </c>
      <c r="I148" s="7" t="s">
        <v>65</v>
      </c>
      <c r="J148" s="21"/>
      <c r="K148" s="21"/>
      <c r="L148" s="25">
        <v>3</v>
      </c>
      <c r="M148" s="7">
        <v>3</v>
      </c>
      <c r="N148" s="25">
        <v>4</v>
      </c>
      <c r="O148" s="7">
        <v>4</v>
      </c>
      <c r="P148" s="25">
        <v>3</v>
      </c>
      <c r="Q148" s="7">
        <v>3</v>
      </c>
      <c r="R148" s="25">
        <v>5</v>
      </c>
      <c r="S148" s="7">
        <v>4</v>
      </c>
      <c r="T148" s="16">
        <f t="shared" si="10"/>
        <v>15</v>
      </c>
      <c r="U148" s="7">
        <f t="shared" si="11"/>
        <v>14</v>
      </c>
      <c r="V148" s="17">
        <f t="shared" si="12"/>
        <v>14.5</v>
      </c>
      <c r="W148" s="7">
        <f t="shared" si="13"/>
        <v>1</v>
      </c>
      <c r="X148" s="7" t="str">
        <f>IF(W148&gt;([1]calculations!$B$1+[1]calculations!$B$2),"YES","")</f>
        <v/>
      </c>
      <c r="Y148" s="7" t="str">
        <f>IF($X148="YES",VLOOKUP($F148,'[1]Editors Rescore'!$F$2:$M$103,8,FALSE),"")</f>
        <v/>
      </c>
      <c r="Z148" s="18">
        <f t="shared" si="14"/>
        <v>14.5</v>
      </c>
    </row>
    <row r="149" spans="1:26" ht="30" x14ac:dyDescent="0.25">
      <c r="A149" s="22" t="s">
        <v>448</v>
      </c>
      <c r="B149" s="41" t="s">
        <v>449</v>
      </c>
      <c r="C149" s="10" t="s">
        <v>99</v>
      </c>
      <c r="D149" s="7" t="s">
        <v>29</v>
      </c>
      <c r="E149" s="7" t="s">
        <v>30</v>
      </c>
      <c r="F149" s="7">
        <v>29455709</v>
      </c>
      <c r="G149" s="7" t="s">
        <v>31</v>
      </c>
      <c r="H149" s="25" t="s">
        <v>52</v>
      </c>
      <c r="I149" s="7" t="s">
        <v>32</v>
      </c>
      <c r="J149" s="25">
        <v>5</v>
      </c>
      <c r="K149" s="7">
        <v>5</v>
      </c>
      <c r="L149" s="25">
        <v>2</v>
      </c>
      <c r="M149" s="7">
        <v>3</v>
      </c>
      <c r="N149" s="26"/>
      <c r="O149" s="26"/>
      <c r="P149" s="25">
        <v>5</v>
      </c>
      <c r="Q149" s="7">
        <v>5</v>
      </c>
      <c r="R149" s="25">
        <v>5</v>
      </c>
      <c r="S149" s="7">
        <v>5</v>
      </c>
      <c r="T149" s="16">
        <f t="shared" si="10"/>
        <v>17</v>
      </c>
      <c r="U149" s="7">
        <f t="shared" si="11"/>
        <v>18</v>
      </c>
      <c r="V149" s="17">
        <f t="shared" si="12"/>
        <v>17.5</v>
      </c>
      <c r="W149" s="7">
        <f t="shared" si="13"/>
        <v>1</v>
      </c>
      <c r="X149" s="7" t="str">
        <f>IF(W149&gt;([1]calculations!$B$1+[1]calculations!$B$2),"YES","")</f>
        <v/>
      </c>
      <c r="Y149" s="7" t="str">
        <f>IF($X149="YES",VLOOKUP($F149,'[1]Editors Rescore'!$F$2:$M$103,8,FALSE),"")</f>
        <v/>
      </c>
      <c r="Z149" s="18">
        <f t="shared" si="14"/>
        <v>17.5</v>
      </c>
    </row>
    <row r="150" spans="1:26" ht="30" x14ac:dyDescent="0.25">
      <c r="A150" s="33" t="s">
        <v>450</v>
      </c>
      <c r="B150" s="23" t="s">
        <v>451</v>
      </c>
      <c r="C150" s="23" t="s">
        <v>219</v>
      </c>
      <c r="D150" s="13" t="s">
        <v>37</v>
      </c>
      <c r="E150" s="13" t="s">
        <v>38</v>
      </c>
      <c r="F150" s="7">
        <v>29463184</v>
      </c>
      <c r="G150" s="13" t="s">
        <v>39</v>
      </c>
      <c r="H150" s="20" t="s">
        <v>41</v>
      </c>
      <c r="I150" s="7" t="s">
        <v>40</v>
      </c>
      <c r="J150" s="21"/>
      <c r="K150" s="21"/>
      <c r="L150" s="20">
        <v>4</v>
      </c>
      <c r="M150" s="7">
        <v>4</v>
      </c>
      <c r="N150" s="20">
        <v>4</v>
      </c>
      <c r="O150" s="7">
        <v>3</v>
      </c>
      <c r="P150" s="20">
        <v>3</v>
      </c>
      <c r="Q150" s="7">
        <v>3</v>
      </c>
      <c r="R150" s="20">
        <v>4</v>
      </c>
      <c r="S150" s="7">
        <v>4</v>
      </c>
      <c r="T150" s="16">
        <f t="shared" si="10"/>
        <v>15</v>
      </c>
      <c r="U150" s="7">
        <f t="shared" si="11"/>
        <v>14</v>
      </c>
      <c r="V150" s="17">
        <f t="shared" si="12"/>
        <v>14.5</v>
      </c>
      <c r="W150" s="7">
        <f t="shared" si="13"/>
        <v>1</v>
      </c>
      <c r="X150" s="7" t="str">
        <f>IF(W150&gt;([1]calculations!$B$1+[1]calculations!$B$2),"YES","")</f>
        <v/>
      </c>
      <c r="Y150" s="7" t="str">
        <f>IF($X150="YES",VLOOKUP($F150,'[1]Editors Rescore'!$F$2:$M$103,8,FALSE),"")</f>
        <v/>
      </c>
      <c r="Z150" s="18">
        <f t="shared" si="14"/>
        <v>14.5</v>
      </c>
    </row>
    <row r="151" spans="1:26" ht="30" x14ac:dyDescent="0.25">
      <c r="A151" s="22" t="s">
        <v>452</v>
      </c>
      <c r="B151" s="10" t="s">
        <v>453</v>
      </c>
      <c r="C151" s="10" t="s">
        <v>454</v>
      </c>
      <c r="D151" s="7" t="s">
        <v>37</v>
      </c>
      <c r="E151" s="7" t="s">
        <v>38</v>
      </c>
      <c r="F151" s="7">
        <v>29113693</v>
      </c>
      <c r="G151" s="7" t="s">
        <v>82</v>
      </c>
      <c r="H151" s="20" t="s">
        <v>83</v>
      </c>
      <c r="I151" s="7" t="s">
        <v>84</v>
      </c>
      <c r="J151" s="21"/>
      <c r="K151" s="21"/>
      <c r="L151" s="20">
        <v>3</v>
      </c>
      <c r="M151" s="7">
        <v>4</v>
      </c>
      <c r="N151" s="20">
        <v>4</v>
      </c>
      <c r="O151" s="7">
        <v>4</v>
      </c>
      <c r="P151" s="20">
        <v>2</v>
      </c>
      <c r="Q151" s="7">
        <v>2</v>
      </c>
      <c r="R151" s="20">
        <v>2</v>
      </c>
      <c r="S151" s="7">
        <v>1</v>
      </c>
      <c r="T151" s="16">
        <f t="shared" si="10"/>
        <v>11</v>
      </c>
      <c r="U151" s="7">
        <f t="shared" si="11"/>
        <v>11</v>
      </c>
      <c r="V151" s="17">
        <f t="shared" si="12"/>
        <v>11</v>
      </c>
      <c r="W151" s="7">
        <f t="shared" si="13"/>
        <v>0</v>
      </c>
      <c r="X151" s="7" t="str">
        <f>IF(W151&gt;([1]calculations!$B$1+[1]calculations!$B$2),"YES","")</f>
        <v/>
      </c>
      <c r="Y151" s="7" t="str">
        <f>IF($X151="YES",VLOOKUP($F151,'[1]Editors Rescore'!$F$2:$M$103,8,FALSE),"")</f>
        <v/>
      </c>
      <c r="Z151" s="18">
        <f t="shared" si="14"/>
        <v>11</v>
      </c>
    </row>
    <row r="152" spans="1:26" ht="30" x14ac:dyDescent="0.25">
      <c r="A152" s="33" t="s">
        <v>455</v>
      </c>
      <c r="B152" s="10" t="s">
        <v>456</v>
      </c>
      <c r="C152" s="23" t="s">
        <v>175</v>
      </c>
      <c r="D152" s="7" t="s">
        <v>37</v>
      </c>
      <c r="E152" s="13" t="s">
        <v>30</v>
      </c>
      <c r="F152" s="7">
        <v>29395284</v>
      </c>
      <c r="G152" s="13" t="s">
        <v>45</v>
      </c>
      <c r="H152" s="20" t="s">
        <v>88</v>
      </c>
      <c r="I152" s="7" t="s">
        <v>69</v>
      </c>
      <c r="J152" s="20">
        <v>5</v>
      </c>
      <c r="K152" s="7">
        <v>5</v>
      </c>
      <c r="L152" s="20">
        <v>5</v>
      </c>
      <c r="M152" s="7">
        <v>3</v>
      </c>
      <c r="N152" s="21"/>
      <c r="O152" s="21"/>
      <c r="P152" s="20">
        <v>5</v>
      </c>
      <c r="Q152" s="7">
        <v>5</v>
      </c>
      <c r="R152" s="20">
        <v>5</v>
      </c>
      <c r="S152" s="7">
        <v>4</v>
      </c>
      <c r="T152" s="16">
        <f t="shared" si="10"/>
        <v>20</v>
      </c>
      <c r="U152" s="7">
        <f t="shared" si="11"/>
        <v>17</v>
      </c>
      <c r="V152" s="17">
        <f t="shared" si="12"/>
        <v>18.5</v>
      </c>
      <c r="W152" s="7">
        <f t="shared" si="13"/>
        <v>3</v>
      </c>
      <c r="X152" s="7" t="str">
        <f>IF(W152&gt;([1]calculations!$B$1+[1]calculations!$B$2),"YES","")</f>
        <v/>
      </c>
      <c r="Y152" s="7" t="str">
        <f>IF($X152="YES",VLOOKUP($F152,'[1]Editors Rescore'!$F$2:$M$103,8,FALSE),"")</f>
        <v/>
      </c>
      <c r="Z152" s="18">
        <f t="shared" si="14"/>
        <v>18.5</v>
      </c>
    </row>
    <row r="153" spans="1:26" ht="45" x14ac:dyDescent="0.25">
      <c r="A153" s="10" t="s">
        <v>457</v>
      </c>
      <c r="B153" s="10" t="s">
        <v>458</v>
      </c>
      <c r="C153" s="10" t="s">
        <v>459</v>
      </c>
      <c r="D153" s="13" t="s">
        <v>29</v>
      </c>
      <c r="E153" s="13" t="s">
        <v>38</v>
      </c>
      <c r="F153" s="13">
        <v>30047375</v>
      </c>
      <c r="G153" s="13" t="s">
        <v>72</v>
      </c>
      <c r="H153" s="20" t="s">
        <v>73</v>
      </c>
      <c r="I153" s="7" t="s">
        <v>74</v>
      </c>
      <c r="J153" s="21"/>
      <c r="K153" s="21"/>
      <c r="L153" s="20">
        <v>4</v>
      </c>
      <c r="M153" s="7">
        <v>3</v>
      </c>
      <c r="N153" s="20">
        <v>1</v>
      </c>
      <c r="O153" s="7">
        <v>1</v>
      </c>
      <c r="P153" s="20">
        <v>5</v>
      </c>
      <c r="Q153" s="7">
        <v>3</v>
      </c>
      <c r="R153" s="20">
        <v>4</v>
      </c>
      <c r="S153" s="7">
        <v>4</v>
      </c>
      <c r="T153" s="16">
        <f t="shared" si="10"/>
        <v>14</v>
      </c>
      <c r="U153" s="7">
        <f t="shared" si="11"/>
        <v>11</v>
      </c>
      <c r="V153" s="17">
        <f t="shared" si="12"/>
        <v>12.5</v>
      </c>
      <c r="W153" s="7">
        <f t="shared" si="13"/>
        <v>3</v>
      </c>
      <c r="X153" s="7" t="str">
        <f>IF(W153&gt;([1]calculations!$B$1+[1]calculations!$B$2),"YES","")</f>
        <v/>
      </c>
      <c r="Y153" s="7" t="str">
        <f>IF($X153="YES",VLOOKUP($F153,'[1]Editors Rescore'!$F$2:$M$103,8,FALSE),"")</f>
        <v/>
      </c>
      <c r="Z153" s="18">
        <f t="shared" si="14"/>
        <v>12.5</v>
      </c>
    </row>
    <row r="154" spans="1:26" ht="30" x14ac:dyDescent="0.25">
      <c r="A154" s="22" t="s">
        <v>460</v>
      </c>
      <c r="B154" s="10" t="s">
        <v>461</v>
      </c>
      <c r="C154" s="10" t="s">
        <v>462</v>
      </c>
      <c r="D154" s="7" t="s">
        <v>29</v>
      </c>
      <c r="E154" s="7" t="s">
        <v>30</v>
      </c>
      <c r="F154" s="7">
        <v>28825501</v>
      </c>
      <c r="G154" s="13" t="s">
        <v>39</v>
      </c>
      <c r="H154" s="20" t="s">
        <v>41</v>
      </c>
      <c r="I154" s="7" t="s">
        <v>40</v>
      </c>
      <c r="J154" s="20">
        <v>5</v>
      </c>
      <c r="K154" s="7">
        <v>5</v>
      </c>
      <c r="L154" s="20">
        <v>2</v>
      </c>
      <c r="M154" s="7">
        <v>5</v>
      </c>
      <c r="N154" s="21"/>
      <c r="O154" s="21"/>
      <c r="P154" s="20">
        <v>5</v>
      </c>
      <c r="Q154" s="7">
        <v>5</v>
      </c>
      <c r="R154" s="20">
        <v>5</v>
      </c>
      <c r="S154" s="7">
        <v>4</v>
      </c>
      <c r="T154" s="16">
        <f t="shared" si="10"/>
        <v>17</v>
      </c>
      <c r="U154" s="7">
        <f t="shared" si="11"/>
        <v>19</v>
      </c>
      <c r="V154" s="17">
        <f t="shared" si="12"/>
        <v>18</v>
      </c>
      <c r="W154" s="7">
        <f t="shared" si="13"/>
        <v>2</v>
      </c>
      <c r="X154" s="7" t="str">
        <f>IF(W154&gt;([1]calculations!$B$1+[1]calculations!$B$2),"YES","")</f>
        <v/>
      </c>
      <c r="Y154" s="7" t="str">
        <f>IF($X154="YES",VLOOKUP($F154,'[1]Editors Rescore'!$F$2:$M$103,8,FALSE),"")</f>
        <v/>
      </c>
      <c r="Z154" s="18">
        <f t="shared" si="14"/>
        <v>18</v>
      </c>
    </row>
    <row r="155" spans="1:26" ht="30" x14ac:dyDescent="0.25">
      <c r="A155" s="22" t="s">
        <v>463</v>
      </c>
      <c r="B155" s="10" t="s">
        <v>464</v>
      </c>
      <c r="C155" s="10" t="s">
        <v>306</v>
      </c>
      <c r="D155" s="7" t="s">
        <v>51</v>
      </c>
      <c r="E155" s="7" t="s">
        <v>38</v>
      </c>
      <c r="F155" s="30">
        <v>30202504</v>
      </c>
      <c r="G155" s="7" t="s">
        <v>82</v>
      </c>
      <c r="H155" s="20" t="s">
        <v>109</v>
      </c>
      <c r="I155" s="7" t="s">
        <v>106</v>
      </c>
      <c r="J155" s="21"/>
      <c r="K155" s="21"/>
      <c r="L155" s="20">
        <f>2+2</f>
        <v>4</v>
      </c>
      <c r="M155" s="7">
        <v>3</v>
      </c>
      <c r="N155" s="20">
        <v>4</v>
      </c>
      <c r="O155" s="7">
        <v>4</v>
      </c>
      <c r="P155" s="20">
        <v>4</v>
      </c>
      <c r="Q155" s="7">
        <v>5</v>
      </c>
      <c r="R155" s="20">
        <v>5</v>
      </c>
      <c r="S155" s="7">
        <v>5</v>
      </c>
      <c r="T155" s="16">
        <f t="shared" si="10"/>
        <v>17</v>
      </c>
      <c r="U155" s="7">
        <f t="shared" si="11"/>
        <v>17</v>
      </c>
      <c r="V155" s="17">
        <f t="shared" si="12"/>
        <v>17</v>
      </c>
      <c r="W155" s="7">
        <f t="shared" si="13"/>
        <v>0</v>
      </c>
      <c r="X155" s="7" t="str">
        <f>IF(W155&gt;([1]calculations!$B$1+[1]calculations!$B$2),"YES","")</f>
        <v/>
      </c>
      <c r="Y155" s="7" t="str">
        <f>IF($X155="YES",VLOOKUP($F155,'[1]Editors Rescore'!$F$2:$M$103,8,FALSE),"")</f>
        <v/>
      </c>
      <c r="Z155" s="18">
        <f t="shared" si="14"/>
        <v>17</v>
      </c>
    </row>
    <row r="156" spans="1:26" ht="30" x14ac:dyDescent="0.25">
      <c r="A156" s="33" t="s">
        <v>465</v>
      </c>
      <c r="B156" s="23" t="s">
        <v>466</v>
      </c>
      <c r="C156" s="23" t="s">
        <v>467</v>
      </c>
      <c r="D156" s="13" t="s">
        <v>37</v>
      </c>
      <c r="E156" s="13" t="s">
        <v>38</v>
      </c>
      <c r="F156" s="7">
        <v>29336958</v>
      </c>
      <c r="G156" s="13" t="s">
        <v>39</v>
      </c>
      <c r="H156" s="20" t="s">
        <v>41</v>
      </c>
      <c r="I156" s="7" t="s">
        <v>40</v>
      </c>
      <c r="J156" s="21"/>
      <c r="K156" s="21"/>
      <c r="L156" s="20">
        <v>4</v>
      </c>
      <c r="M156" s="7">
        <v>3</v>
      </c>
      <c r="N156" s="20">
        <v>4</v>
      </c>
      <c r="O156" s="7">
        <v>3</v>
      </c>
      <c r="P156" s="20">
        <v>1</v>
      </c>
      <c r="Q156" s="7">
        <v>1</v>
      </c>
      <c r="R156" s="20">
        <v>4</v>
      </c>
      <c r="S156" s="7">
        <v>3</v>
      </c>
      <c r="T156" s="16">
        <f t="shared" si="10"/>
        <v>13</v>
      </c>
      <c r="U156" s="7">
        <f t="shared" si="11"/>
        <v>10</v>
      </c>
      <c r="V156" s="17">
        <f t="shared" si="12"/>
        <v>11.5</v>
      </c>
      <c r="W156" s="7">
        <f t="shared" si="13"/>
        <v>3</v>
      </c>
      <c r="X156" s="7" t="str">
        <f>IF(W156&gt;([1]calculations!$B$1+[1]calculations!$B$2),"YES","")</f>
        <v/>
      </c>
      <c r="Y156" s="7" t="str">
        <f>IF($X156="YES",VLOOKUP($F156,'[1]Editors Rescore'!$F$2:$M$103,8,FALSE),"")</f>
        <v/>
      </c>
      <c r="Z156" s="18">
        <f t="shared" si="14"/>
        <v>11.5</v>
      </c>
    </row>
    <row r="157" spans="1:26" ht="30" x14ac:dyDescent="0.25">
      <c r="A157" s="33" t="s">
        <v>468</v>
      </c>
      <c r="B157" s="23" t="s">
        <v>469</v>
      </c>
      <c r="C157" s="44" t="s">
        <v>470</v>
      </c>
      <c r="D157" s="7" t="s">
        <v>29</v>
      </c>
      <c r="E157" s="7" t="s">
        <v>38</v>
      </c>
      <c r="F157" s="7">
        <v>29588873</v>
      </c>
      <c r="G157" s="7" t="s">
        <v>56</v>
      </c>
      <c r="H157" s="20" t="s">
        <v>78</v>
      </c>
      <c r="I157" s="7" t="s">
        <v>100</v>
      </c>
      <c r="J157" s="21"/>
      <c r="K157" s="21"/>
      <c r="L157" s="20">
        <v>3</v>
      </c>
      <c r="M157" s="7">
        <v>2</v>
      </c>
      <c r="N157" s="20">
        <v>4</v>
      </c>
      <c r="O157" s="7">
        <v>4</v>
      </c>
      <c r="P157" s="20">
        <v>4</v>
      </c>
      <c r="Q157" s="7">
        <v>2</v>
      </c>
      <c r="R157" s="20">
        <v>4</v>
      </c>
      <c r="S157" s="7">
        <v>4</v>
      </c>
      <c r="T157" s="16">
        <f t="shared" si="10"/>
        <v>15</v>
      </c>
      <c r="U157" s="7">
        <f t="shared" si="11"/>
        <v>12</v>
      </c>
      <c r="V157" s="17">
        <f t="shared" si="12"/>
        <v>13.5</v>
      </c>
      <c r="W157" s="7">
        <f t="shared" si="13"/>
        <v>3</v>
      </c>
      <c r="X157" s="7" t="str">
        <f>IF(W157&gt;([1]calculations!$B$1+[1]calculations!$B$2),"YES","")</f>
        <v/>
      </c>
      <c r="Y157" s="7" t="str">
        <f>IF($X157="YES",VLOOKUP($F157,'[1]Editors Rescore'!$F$2:$M$103,8,FALSE),"")</f>
        <v/>
      </c>
      <c r="Z157" s="18">
        <f t="shared" si="14"/>
        <v>13.5</v>
      </c>
    </row>
    <row r="158" spans="1:26" ht="30" x14ac:dyDescent="0.25">
      <c r="A158" s="22" t="s">
        <v>471</v>
      </c>
      <c r="B158" s="23" t="s">
        <v>472</v>
      </c>
      <c r="C158" s="23" t="s">
        <v>473</v>
      </c>
      <c r="D158" s="7" t="s">
        <v>29</v>
      </c>
      <c r="E158" s="13" t="s">
        <v>30</v>
      </c>
      <c r="F158" s="7">
        <v>29905785</v>
      </c>
      <c r="G158" s="13" t="s">
        <v>45</v>
      </c>
      <c r="H158" s="20" t="s">
        <v>47</v>
      </c>
      <c r="I158" s="7" t="s">
        <v>88</v>
      </c>
      <c r="J158" s="16">
        <v>5</v>
      </c>
      <c r="K158" s="7">
        <v>5</v>
      </c>
      <c r="L158" s="16">
        <v>1</v>
      </c>
      <c r="M158" s="7">
        <v>1</v>
      </c>
      <c r="N158" s="21"/>
      <c r="O158" s="21"/>
      <c r="P158" s="16">
        <v>2</v>
      </c>
      <c r="Q158" s="7">
        <v>3</v>
      </c>
      <c r="R158" s="16">
        <v>1</v>
      </c>
      <c r="S158" s="7">
        <v>5</v>
      </c>
      <c r="T158" s="16">
        <f t="shared" si="10"/>
        <v>9</v>
      </c>
      <c r="U158" s="7">
        <f t="shared" si="11"/>
        <v>14</v>
      </c>
      <c r="V158" s="17">
        <f t="shared" si="12"/>
        <v>11.5</v>
      </c>
      <c r="W158" s="7">
        <f t="shared" si="13"/>
        <v>5</v>
      </c>
      <c r="X158" s="7" t="str">
        <f>IF(W158&gt;([1]calculations!$B$1+[1]calculations!$B$2),"YES","")</f>
        <v>YES</v>
      </c>
      <c r="Y158" s="7">
        <f>IF($X158="YES",VLOOKUP($F158,'[1]Editors Rescore'!$F$2:$M$103,8,FALSE),"")</f>
        <v>10</v>
      </c>
      <c r="Z158" s="18">
        <f t="shared" si="14"/>
        <v>11</v>
      </c>
    </row>
    <row r="159" spans="1:26" ht="30" x14ac:dyDescent="0.25">
      <c r="A159" s="22" t="s">
        <v>474</v>
      </c>
      <c r="B159" s="10" t="s">
        <v>475</v>
      </c>
      <c r="C159" s="10" t="s">
        <v>476</v>
      </c>
      <c r="D159" s="7" t="s">
        <v>37</v>
      </c>
      <c r="E159" s="7" t="s">
        <v>38</v>
      </c>
      <c r="F159" s="7">
        <v>29849740</v>
      </c>
      <c r="G159" s="7" t="s">
        <v>31</v>
      </c>
      <c r="H159" s="25" t="s">
        <v>65</v>
      </c>
      <c r="I159" s="7" t="s">
        <v>52</v>
      </c>
      <c r="J159" s="21"/>
      <c r="K159" s="21"/>
      <c r="L159" s="25">
        <v>4</v>
      </c>
      <c r="M159" s="7">
        <v>4</v>
      </c>
      <c r="N159" s="25">
        <v>4</v>
      </c>
      <c r="O159" s="7">
        <v>4</v>
      </c>
      <c r="P159" s="25">
        <v>3</v>
      </c>
      <c r="Q159" s="7">
        <v>5</v>
      </c>
      <c r="R159" s="25">
        <v>4</v>
      </c>
      <c r="S159" s="7">
        <v>3</v>
      </c>
      <c r="T159" s="16">
        <f t="shared" si="10"/>
        <v>15</v>
      </c>
      <c r="U159" s="7">
        <f t="shared" si="11"/>
        <v>16</v>
      </c>
      <c r="V159" s="17">
        <f t="shared" si="12"/>
        <v>15.5</v>
      </c>
      <c r="W159" s="7">
        <f t="shared" si="13"/>
        <v>1</v>
      </c>
      <c r="X159" s="7" t="str">
        <f>IF(W159&gt;([1]calculations!$B$1+[1]calculations!$B$2),"YES","")</f>
        <v/>
      </c>
      <c r="Y159" s="7" t="str">
        <f>IF($X159="YES",VLOOKUP($F159,'[1]Editors Rescore'!$F$2:$M$103,8,FALSE),"")</f>
        <v/>
      </c>
      <c r="Z159" s="18">
        <f t="shared" si="14"/>
        <v>15.5</v>
      </c>
    </row>
    <row r="160" spans="1:26" ht="45" x14ac:dyDescent="0.25">
      <c r="A160" s="22" t="s">
        <v>477</v>
      </c>
      <c r="B160" s="23" t="s">
        <v>478</v>
      </c>
      <c r="C160" s="10" t="s">
        <v>309</v>
      </c>
      <c r="D160" s="7" t="s">
        <v>29</v>
      </c>
      <c r="E160" s="7" t="s">
        <v>30</v>
      </c>
      <c r="F160" s="7">
        <v>28929984</v>
      </c>
      <c r="G160" s="7" t="s">
        <v>82</v>
      </c>
      <c r="H160" s="20" t="s">
        <v>84</v>
      </c>
      <c r="I160" s="7" t="s">
        <v>109</v>
      </c>
      <c r="J160" s="20">
        <v>4</v>
      </c>
      <c r="K160" s="7">
        <v>3</v>
      </c>
      <c r="L160" s="20">
        <v>2</v>
      </c>
      <c r="M160" s="7">
        <v>4</v>
      </c>
      <c r="N160" s="21"/>
      <c r="O160" s="21"/>
      <c r="P160" s="20">
        <v>5</v>
      </c>
      <c r="Q160" s="7">
        <v>4</v>
      </c>
      <c r="R160" s="20">
        <v>5</v>
      </c>
      <c r="S160" s="7">
        <v>3</v>
      </c>
      <c r="T160" s="16">
        <f t="shared" si="10"/>
        <v>16</v>
      </c>
      <c r="U160" s="7">
        <f t="shared" si="11"/>
        <v>14</v>
      </c>
      <c r="V160" s="17">
        <f t="shared" si="12"/>
        <v>15</v>
      </c>
      <c r="W160" s="7">
        <f t="shared" si="13"/>
        <v>2</v>
      </c>
      <c r="X160" s="7" t="str">
        <f>IF(W160&gt;([1]calculations!$B$1+[1]calculations!$B$2),"YES","")</f>
        <v/>
      </c>
      <c r="Y160" s="7" t="str">
        <f>IF($X160="YES",VLOOKUP($F160,'[1]Editors Rescore'!$F$2:$M$103,8,FALSE),"")</f>
        <v/>
      </c>
      <c r="Z160" s="18">
        <f t="shared" si="14"/>
        <v>15</v>
      </c>
    </row>
    <row r="161" spans="1:26" ht="30" x14ac:dyDescent="0.25">
      <c r="A161" s="10" t="s">
        <v>479</v>
      </c>
      <c r="B161" s="23" t="s">
        <v>480</v>
      </c>
      <c r="C161" s="23" t="s">
        <v>266</v>
      </c>
      <c r="D161" s="13" t="s">
        <v>29</v>
      </c>
      <c r="E161" s="13" t="s">
        <v>38</v>
      </c>
      <c r="F161" s="7">
        <v>29908849</v>
      </c>
      <c r="G161" s="7" t="s">
        <v>45</v>
      </c>
      <c r="H161" s="20" t="s">
        <v>47</v>
      </c>
      <c r="I161" s="7" t="s">
        <v>88</v>
      </c>
      <c r="J161" s="21"/>
      <c r="K161" s="21"/>
      <c r="L161" s="16">
        <v>2</v>
      </c>
      <c r="M161" s="7">
        <v>3</v>
      </c>
      <c r="N161" s="16">
        <v>4</v>
      </c>
      <c r="O161" s="7">
        <v>4</v>
      </c>
      <c r="P161" s="16">
        <v>3</v>
      </c>
      <c r="Q161" s="7">
        <v>3</v>
      </c>
      <c r="R161" s="16">
        <v>1</v>
      </c>
      <c r="S161" s="7">
        <v>2</v>
      </c>
      <c r="T161" s="16">
        <f t="shared" si="10"/>
        <v>10</v>
      </c>
      <c r="U161" s="7">
        <f t="shared" si="11"/>
        <v>12</v>
      </c>
      <c r="V161" s="17">
        <f t="shared" si="12"/>
        <v>11</v>
      </c>
      <c r="W161" s="7">
        <f t="shared" si="13"/>
        <v>2</v>
      </c>
      <c r="X161" s="7" t="str">
        <f>IF(W161&gt;([1]calculations!$B$1+[1]calculations!$B$2),"YES","")</f>
        <v/>
      </c>
      <c r="Y161" s="7" t="str">
        <f>IF($X161="YES",VLOOKUP($F161,'[1]Editors Rescore'!$F$2:$M$103,8,FALSE),"")</f>
        <v/>
      </c>
      <c r="Z161" s="18">
        <f t="shared" si="14"/>
        <v>11</v>
      </c>
    </row>
    <row r="162" spans="1:26" ht="45" customHeight="1" x14ac:dyDescent="0.25">
      <c r="A162" s="22" t="s">
        <v>481</v>
      </c>
      <c r="B162" s="10" t="s">
        <v>482</v>
      </c>
      <c r="C162" s="10" t="s">
        <v>459</v>
      </c>
      <c r="D162" s="7" t="s">
        <v>51</v>
      </c>
      <c r="E162" s="7" t="s">
        <v>38</v>
      </c>
      <c r="F162" s="7">
        <v>29553427</v>
      </c>
      <c r="G162" s="7" t="s">
        <v>82</v>
      </c>
      <c r="H162" s="20" t="s">
        <v>83</v>
      </c>
      <c r="I162" s="7" t="s">
        <v>84</v>
      </c>
      <c r="J162" s="21"/>
      <c r="K162" s="21"/>
      <c r="L162" s="20">
        <v>2</v>
      </c>
      <c r="M162" s="7">
        <v>4</v>
      </c>
      <c r="N162" s="20">
        <v>1</v>
      </c>
      <c r="O162" s="7">
        <v>1</v>
      </c>
      <c r="P162" s="20">
        <v>2</v>
      </c>
      <c r="Q162" s="7">
        <v>4</v>
      </c>
      <c r="R162" s="20">
        <v>1</v>
      </c>
      <c r="S162" s="7">
        <v>3</v>
      </c>
      <c r="T162" s="16">
        <f t="shared" si="10"/>
        <v>6</v>
      </c>
      <c r="U162" s="7">
        <f t="shared" si="11"/>
        <v>12</v>
      </c>
      <c r="V162" s="17">
        <f t="shared" si="12"/>
        <v>9</v>
      </c>
      <c r="W162" s="7">
        <f t="shared" si="13"/>
        <v>6</v>
      </c>
      <c r="X162" s="7" t="str">
        <f>IF(W162&gt;([1]calculations!$B$1+[1]calculations!$B$2),"YES","")</f>
        <v>YES</v>
      </c>
      <c r="Y162" s="7">
        <f>IF($X162="YES",VLOOKUP($F162,'[1]Editors Rescore'!$F$2:$M$103,8,FALSE),"")</f>
        <v>10</v>
      </c>
      <c r="Z162" s="18">
        <f t="shared" si="14"/>
        <v>9.3333333333333339</v>
      </c>
    </row>
    <row r="163" spans="1:26" ht="30" x14ac:dyDescent="0.25">
      <c r="A163" s="33" t="s">
        <v>483</v>
      </c>
      <c r="B163" s="23" t="s">
        <v>484</v>
      </c>
      <c r="C163" s="23" t="s">
        <v>118</v>
      </c>
      <c r="D163" s="7" t="s">
        <v>37</v>
      </c>
      <c r="E163" s="7" t="s">
        <v>38</v>
      </c>
      <c r="F163" s="40">
        <v>29668596</v>
      </c>
      <c r="G163" s="7" t="s">
        <v>56</v>
      </c>
      <c r="H163" s="20" t="s">
        <v>100</v>
      </c>
      <c r="I163" s="7" t="s">
        <v>61</v>
      </c>
      <c r="J163" s="21"/>
      <c r="K163" s="21"/>
      <c r="L163" s="20">
        <v>4</v>
      </c>
      <c r="M163" s="7">
        <v>4</v>
      </c>
      <c r="N163" s="20">
        <v>4</v>
      </c>
      <c r="O163" s="7">
        <v>4</v>
      </c>
      <c r="P163" s="20">
        <v>3</v>
      </c>
      <c r="Q163" s="7">
        <v>3</v>
      </c>
      <c r="R163" s="20">
        <v>4</v>
      </c>
      <c r="S163" s="7">
        <v>1</v>
      </c>
      <c r="T163" s="16">
        <f t="shared" si="10"/>
        <v>15</v>
      </c>
      <c r="U163" s="7">
        <f t="shared" si="11"/>
        <v>12</v>
      </c>
      <c r="V163" s="17">
        <f t="shared" si="12"/>
        <v>13.5</v>
      </c>
      <c r="W163" s="7">
        <f t="shared" si="13"/>
        <v>3</v>
      </c>
      <c r="X163" s="7" t="str">
        <f>IF(W163&gt;([1]calculations!$B$1+[1]calculations!$B$2),"YES","")</f>
        <v/>
      </c>
      <c r="Y163" s="7" t="str">
        <f>IF($X163="YES",VLOOKUP($F163,'[1]Editors Rescore'!$F$2:$M$103,8,FALSE),"")</f>
        <v/>
      </c>
      <c r="Z163" s="18">
        <f t="shared" si="14"/>
        <v>13.5</v>
      </c>
    </row>
    <row r="164" spans="1:26" ht="30" x14ac:dyDescent="0.25">
      <c r="A164" s="22" t="s">
        <v>485</v>
      </c>
      <c r="B164" s="10" t="s">
        <v>486</v>
      </c>
      <c r="C164" s="10" t="s">
        <v>190</v>
      </c>
      <c r="D164" s="7" t="s">
        <v>51</v>
      </c>
      <c r="E164" s="7" t="s">
        <v>38</v>
      </c>
      <c r="F164" s="7">
        <v>29713508</v>
      </c>
      <c r="G164" s="7" t="s">
        <v>31</v>
      </c>
      <c r="H164" s="25" t="s">
        <v>33</v>
      </c>
      <c r="I164" s="7" t="s">
        <v>65</v>
      </c>
      <c r="J164" s="21"/>
      <c r="K164" s="21"/>
      <c r="L164" s="25">
        <v>4</v>
      </c>
      <c r="M164" s="7">
        <v>4</v>
      </c>
      <c r="N164" s="25">
        <v>4</v>
      </c>
      <c r="O164" s="7">
        <v>4</v>
      </c>
      <c r="P164" s="25">
        <v>2</v>
      </c>
      <c r="Q164" s="7">
        <v>1</v>
      </c>
      <c r="R164" s="25">
        <v>0</v>
      </c>
      <c r="S164" s="7">
        <v>1</v>
      </c>
      <c r="T164" s="16">
        <f t="shared" si="10"/>
        <v>10</v>
      </c>
      <c r="U164" s="7">
        <f t="shared" si="11"/>
        <v>10</v>
      </c>
      <c r="V164" s="17">
        <f t="shared" si="12"/>
        <v>10</v>
      </c>
      <c r="W164" s="7">
        <f t="shared" si="13"/>
        <v>0</v>
      </c>
      <c r="X164" s="7" t="str">
        <f>IF(W164&gt;([1]calculations!$B$1+[1]calculations!$B$2),"YES","")</f>
        <v/>
      </c>
      <c r="Y164" s="7" t="str">
        <f>IF($X164="YES",VLOOKUP($F164,'[1]Editors Rescore'!$F$2:$M$103,8,FALSE),"")</f>
        <v/>
      </c>
      <c r="Z164" s="18">
        <f t="shared" si="14"/>
        <v>10</v>
      </c>
    </row>
    <row r="165" spans="1:26" ht="45" x14ac:dyDescent="0.25">
      <c r="A165" s="22" t="s">
        <v>487</v>
      </c>
      <c r="B165" s="10" t="s">
        <v>488</v>
      </c>
      <c r="C165" s="23" t="s">
        <v>489</v>
      </c>
      <c r="D165" s="7" t="s">
        <v>37</v>
      </c>
      <c r="E165" s="7" t="s">
        <v>38</v>
      </c>
      <c r="F165" s="7" t="s">
        <v>490</v>
      </c>
      <c r="G165" s="7" t="s">
        <v>82</v>
      </c>
      <c r="H165" s="20" t="s">
        <v>109</v>
      </c>
      <c r="I165" s="7" t="s">
        <v>106</v>
      </c>
      <c r="J165" s="21"/>
      <c r="K165" s="21"/>
      <c r="L165" s="20">
        <v>3</v>
      </c>
      <c r="M165" s="7">
        <v>4</v>
      </c>
      <c r="N165" s="20">
        <v>3</v>
      </c>
      <c r="O165" s="7">
        <v>4</v>
      </c>
      <c r="P165" s="20">
        <v>5</v>
      </c>
      <c r="Q165" s="7">
        <v>5</v>
      </c>
      <c r="R165" s="20">
        <v>4</v>
      </c>
      <c r="S165" s="7">
        <v>3</v>
      </c>
      <c r="T165" s="16">
        <f t="shared" si="10"/>
        <v>15</v>
      </c>
      <c r="U165" s="7">
        <f t="shared" si="11"/>
        <v>16</v>
      </c>
      <c r="V165" s="17">
        <f t="shared" si="12"/>
        <v>15.5</v>
      </c>
      <c r="W165" s="7">
        <f t="shared" si="13"/>
        <v>1</v>
      </c>
      <c r="X165" s="7" t="str">
        <f>IF(W165&gt;([1]calculations!$B$1+[1]calculations!$B$2),"YES","")</f>
        <v/>
      </c>
      <c r="Y165" s="7" t="str">
        <f>IF($X165="YES",VLOOKUP($F165,'[1]Editors Rescore'!$F$2:$M$103,8,FALSE),"")</f>
        <v/>
      </c>
      <c r="Z165" s="18">
        <f t="shared" si="14"/>
        <v>15.5</v>
      </c>
    </row>
    <row r="166" spans="1:26" ht="30" x14ac:dyDescent="0.25">
      <c r="A166" s="22" t="s">
        <v>491</v>
      </c>
      <c r="B166" s="23" t="s">
        <v>492</v>
      </c>
      <c r="C166" s="23" t="s">
        <v>493</v>
      </c>
      <c r="D166" s="7" t="s">
        <v>37</v>
      </c>
      <c r="E166" s="7" t="s">
        <v>30</v>
      </c>
      <c r="F166" s="7">
        <v>29978229</v>
      </c>
      <c r="G166" s="13" t="s">
        <v>45</v>
      </c>
      <c r="H166" s="20" t="s">
        <v>46</v>
      </c>
      <c r="I166" s="7" t="s">
        <v>47</v>
      </c>
      <c r="J166" s="20">
        <v>5</v>
      </c>
      <c r="K166" s="7">
        <v>5</v>
      </c>
      <c r="L166" s="20">
        <v>0</v>
      </c>
      <c r="M166" s="7">
        <v>1</v>
      </c>
      <c r="N166" s="21"/>
      <c r="O166" s="21"/>
      <c r="P166" s="20">
        <v>5</v>
      </c>
      <c r="Q166" s="7">
        <v>5</v>
      </c>
      <c r="R166" s="20">
        <v>5</v>
      </c>
      <c r="S166" s="7">
        <v>3</v>
      </c>
      <c r="T166" s="16">
        <f t="shared" si="10"/>
        <v>15</v>
      </c>
      <c r="U166" s="7">
        <f t="shared" si="11"/>
        <v>14</v>
      </c>
      <c r="V166" s="17">
        <f t="shared" si="12"/>
        <v>14.5</v>
      </c>
      <c r="W166" s="7">
        <f t="shared" si="13"/>
        <v>1</v>
      </c>
      <c r="X166" s="7" t="str">
        <f>IF(W166&gt;([1]calculations!$B$1+[1]calculations!$B$2),"YES","")</f>
        <v/>
      </c>
      <c r="Y166" s="7" t="str">
        <f>IF($X166="YES",VLOOKUP($F166,'[1]Editors Rescore'!$F$2:$M$103,8,FALSE),"")</f>
        <v/>
      </c>
      <c r="Z166" s="18">
        <f t="shared" si="14"/>
        <v>14.5</v>
      </c>
    </row>
    <row r="167" spans="1:26" ht="30" x14ac:dyDescent="0.25">
      <c r="A167" s="33" t="s">
        <v>494</v>
      </c>
      <c r="B167" s="10" t="s">
        <v>495</v>
      </c>
      <c r="C167" s="23" t="s">
        <v>496</v>
      </c>
      <c r="D167" s="13" t="s">
        <v>37</v>
      </c>
      <c r="E167" s="13" t="s">
        <v>38</v>
      </c>
      <c r="F167" s="7">
        <v>29664874</v>
      </c>
      <c r="G167" s="7" t="s">
        <v>45</v>
      </c>
      <c r="H167" s="14" t="s">
        <v>88</v>
      </c>
      <c r="I167" s="7" t="s">
        <v>69</v>
      </c>
      <c r="J167" s="21"/>
      <c r="K167" s="21"/>
      <c r="L167" s="16">
        <v>3</v>
      </c>
      <c r="M167" s="7">
        <v>4</v>
      </c>
      <c r="N167" s="16">
        <v>2</v>
      </c>
      <c r="O167" s="7">
        <v>2</v>
      </c>
      <c r="P167" s="16">
        <v>3</v>
      </c>
      <c r="Q167" s="7">
        <v>5</v>
      </c>
      <c r="R167" s="16">
        <v>1</v>
      </c>
      <c r="S167" s="7">
        <v>3</v>
      </c>
      <c r="T167" s="16">
        <f t="shared" si="10"/>
        <v>9</v>
      </c>
      <c r="U167" s="7">
        <f t="shared" si="11"/>
        <v>14</v>
      </c>
      <c r="V167" s="17">
        <f t="shared" si="12"/>
        <v>11.5</v>
      </c>
      <c r="W167" s="7">
        <f t="shared" si="13"/>
        <v>5</v>
      </c>
      <c r="X167" s="7" t="str">
        <f>IF(W167&gt;([1]calculations!$B$1+[1]calculations!$B$2),"YES","")</f>
        <v>YES</v>
      </c>
      <c r="Y167" s="7">
        <f>IF($X167="YES",VLOOKUP($F167,'[1]Editors Rescore'!$F$2:$M$103,8,FALSE),"")</f>
        <v>16</v>
      </c>
      <c r="Z167" s="18">
        <f t="shared" si="14"/>
        <v>13</v>
      </c>
    </row>
    <row r="168" spans="1:26" ht="30" x14ac:dyDescent="0.25">
      <c r="A168" s="22" t="s">
        <v>497</v>
      </c>
      <c r="B168" s="10" t="s">
        <v>498</v>
      </c>
      <c r="C168" s="10" t="s">
        <v>499</v>
      </c>
      <c r="D168" s="7" t="s">
        <v>37</v>
      </c>
      <c r="E168" s="7" t="s">
        <v>30</v>
      </c>
      <c r="F168" s="7">
        <v>29153266</v>
      </c>
      <c r="G168" s="7" t="s">
        <v>82</v>
      </c>
      <c r="H168" s="20" t="s">
        <v>106</v>
      </c>
      <c r="I168" s="7" t="s">
        <v>83</v>
      </c>
      <c r="J168" s="20">
        <v>5</v>
      </c>
      <c r="K168" s="7">
        <v>5</v>
      </c>
      <c r="L168" s="20">
        <v>1</v>
      </c>
      <c r="M168" s="7">
        <v>2</v>
      </c>
      <c r="N168" s="21"/>
      <c r="O168" s="21"/>
      <c r="P168" s="20">
        <v>5</v>
      </c>
      <c r="Q168" s="7">
        <v>4</v>
      </c>
      <c r="R168" s="20">
        <v>5</v>
      </c>
      <c r="S168" s="7">
        <v>3</v>
      </c>
      <c r="T168" s="16">
        <f t="shared" si="10"/>
        <v>16</v>
      </c>
      <c r="U168" s="7">
        <f t="shared" si="11"/>
        <v>14</v>
      </c>
      <c r="V168" s="17">
        <f t="shared" si="12"/>
        <v>15</v>
      </c>
      <c r="W168" s="7">
        <f t="shared" si="13"/>
        <v>2</v>
      </c>
      <c r="X168" s="7" t="str">
        <f>IF(W168&gt;([1]calculations!$B$1+[1]calculations!$B$2),"YES","")</f>
        <v/>
      </c>
      <c r="Y168" s="7" t="str">
        <f>IF($X168="YES",VLOOKUP($F168,'[1]Editors Rescore'!$F$2:$M$103,8,FALSE),"")</f>
        <v/>
      </c>
      <c r="Z168" s="18">
        <f t="shared" si="14"/>
        <v>15</v>
      </c>
    </row>
    <row r="169" spans="1:26" ht="30" x14ac:dyDescent="0.25">
      <c r="A169" s="33" t="s">
        <v>500</v>
      </c>
      <c r="B169" s="23" t="s">
        <v>501</v>
      </c>
      <c r="C169" s="44" t="s">
        <v>502</v>
      </c>
      <c r="D169" s="7" t="s">
        <v>37</v>
      </c>
      <c r="E169" s="7" t="s">
        <v>30</v>
      </c>
      <c r="F169" s="7">
        <v>29508706</v>
      </c>
      <c r="G169" s="7" t="s">
        <v>56</v>
      </c>
      <c r="H169" s="20" t="s">
        <v>57</v>
      </c>
      <c r="I169" s="7" t="s">
        <v>112</v>
      </c>
      <c r="J169" s="20">
        <v>5</v>
      </c>
      <c r="K169" s="7">
        <v>5</v>
      </c>
      <c r="L169" s="20">
        <v>4</v>
      </c>
      <c r="M169" s="7">
        <v>5</v>
      </c>
      <c r="N169" s="21"/>
      <c r="O169" s="21"/>
      <c r="P169" s="20">
        <v>5</v>
      </c>
      <c r="Q169" s="7">
        <v>5</v>
      </c>
      <c r="R169" s="20">
        <v>3</v>
      </c>
      <c r="S169" s="7">
        <v>5</v>
      </c>
      <c r="T169" s="16">
        <f t="shared" si="10"/>
        <v>17</v>
      </c>
      <c r="U169" s="7">
        <f t="shared" si="11"/>
        <v>20</v>
      </c>
      <c r="V169" s="17">
        <f t="shared" si="12"/>
        <v>18.5</v>
      </c>
      <c r="W169" s="7">
        <f t="shared" si="13"/>
        <v>3</v>
      </c>
      <c r="X169" s="7" t="str">
        <f>IF(W169&gt;([1]calculations!$B$1+[1]calculations!$B$2),"YES","")</f>
        <v/>
      </c>
      <c r="Y169" s="7" t="str">
        <f>IF($X169="YES",VLOOKUP($F169,'[1]Editors Rescore'!$F$2:$M$103,8,FALSE),"")</f>
        <v/>
      </c>
      <c r="Z169" s="18">
        <f t="shared" si="14"/>
        <v>18.5</v>
      </c>
    </row>
    <row r="170" spans="1:26" ht="30" x14ac:dyDescent="0.25">
      <c r="A170" s="10" t="s">
        <v>503</v>
      </c>
      <c r="B170" s="10" t="s">
        <v>504</v>
      </c>
      <c r="C170" s="10" t="s">
        <v>505</v>
      </c>
      <c r="D170" s="13" t="s">
        <v>29</v>
      </c>
      <c r="E170" s="13" t="s">
        <v>38</v>
      </c>
      <c r="F170" s="13">
        <v>29490667</v>
      </c>
      <c r="G170" s="13" t="s">
        <v>72</v>
      </c>
      <c r="H170" s="20" t="s">
        <v>73</v>
      </c>
      <c r="I170" s="7" t="s">
        <v>74</v>
      </c>
      <c r="J170" s="21"/>
      <c r="K170" s="21"/>
      <c r="L170" s="20">
        <v>3</v>
      </c>
      <c r="M170" s="7">
        <v>3</v>
      </c>
      <c r="N170" s="20">
        <v>4</v>
      </c>
      <c r="O170" s="7">
        <v>3</v>
      </c>
      <c r="P170" s="20">
        <v>3</v>
      </c>
      <c r="Q170" s="7">
        <v>5</v>
      </c>
      <c r="R170" s="20">
        <v>4</v>
      </c>
      <c r="S170" s="7">
        <v>3</v>
      </c>
      <c r="T170" s="16">
        <f t="shared" si="10"/>
        <v>14</v>
      </c>
      <c r="U170" s="7">
        <f t="shared" si="11"/>
        <v>14</v>
      </c>
      <c r="V170" s="17">
        <f t="shared" si="12"/>
        <v>14</v>
      </c>
      <c r="W170" s="7">
        <f t="shared" si="13"/>
        <v>0</v>
      </c>
      <c r="X170" s="7" t="str">
        <f>IF(W170&gt;([1]calculations!$B$1+[1]calculations!$B$2),"YES","")</f>
        <v/>
      </c>
      <c r="Y170" s="7" t="str">
        <f>IF($X170="YES",VLOOKUP($F170,'[1]Editors Rescore'!$F$2:$M$103,8,FALSE),"")</f>
        <v/>
      </c>
      <c r="Z170" s="18">
        <f t="shared" si="14"/>
        <v>14</v>
      </c>
    </row>
    <row r="171" spans="1:26" ht="30" x14ac:dyDescent="0.25">
      <c r="A171" s="10" t="s">
        <v>506</v>
      </c>
      <c r="B171" s="10" t="s">
        <v>507</v>
      </c>
      <c r="C171" s="10" t="s">
        <v>263</v>
      </c>
      <c r="D171" s="13" t="s">
        <v>37</v>
      </c>
      <c r="E171" s="13" t="s">
        <v>38</v>
      </c>
      <c r="F171" s="13">
        <v>29415075</v>
      </c>
      <c r="G171" s="13" t="s">
        <v>72</v>
      </c>
      <c r="H171" s="20" t="s">
        <v>74</v>
      </c>
      <c r="I171" s="7" t="s">
        <v>73</v>
      </c>
      <c r="J171" s="21"/>
      <c r="K171" s="21"/>
      <c r="L171" s="20">
        <v>4</v>
      </c>
      <c r="M171" s="7">
        <v>4</v>
      </c>
      <c r="N171" s="20">
        <v>4</v>
      </c>
      <c r="O171" s="7">
        <v>0</v>
      </c>
      <c r="P171" s="20">
        <v>1</v>
      </c>
      <c r="Q171" s="7">
        <v>3</v>
      </c>
      <c r="R171" s="20">
        <v>0</v>
      </c>
      <c r="S171" s="7">
        <v>3</v>
      </c>
      <c r="T171" s="16">
        <f t="shared" si="10"/>
        <v>9</v>
      </c>
      <c r="U171" s="7">
        <f t="shared" si="11"/>
        <v>10</v>
      </c>
      <c r="V171" s="17">
        <f t="shared" si="12"/>
        <v>9.5</v>
      </c>
      <c r="W171" s="7">
        <f t="shared" si="13"/>
        <v>1</v>
      </c>
      <c r="X171" s="7" t="str">
        <f>IF(W171&gt;([1]calculations!$B$1+[1]calculations!$B$2),"YES","")</f>
        <v/>
      </c>
      <c r="Y171" s="7" t="str">
        <f>IF($X171="YES",VLOOKUP($F171,'[1]Editors Rescore'!$F$2:$M$103,8,FALSE),"")</f>
        <v/>
      </c>
      <c r="Z171" s="18">
        <f t="shared" si="14"/>
        <v>9.5</v>
      </c>
    </row>
    <row r="172" spans="1:26" ht="45" x14ac:dyDescent="0.25">
      <c r="A172" s="10" t="s">
        <v>508</v>
      </c>
      <c r="B172" s="10" t="s">
        <v>509</v>
      </c>
      <c r="C172" s="10" t="s">
        <v>175</v>
      </c>
      <c r="D172" s="13" t="s">
        <v>37</v>
      </c>
      <c r="E172" s="13" t="s">
        <v>38</v>
      </c>
      <c r="F172" s="13">
        <v>30392735</v>
      </c>
      <c r="G172" s="13" t="s">
        <v>45</v>
      </c>
      <c r="H172" s="20" t="s">
        <v>69</v>
      </c>
      <c r="I172" s="7" t="s">
        <v>46</v>
      </c>
      <c r="J172" s="21"/>
      <c r="K172" s="21"/>
      <c r="L172" s="20">
        <v>6</v>
      </c>
      <c r="M172" s="7">
        <v>6</v>
      </c>
      <c r="N172" s="20">
        <v>4</v>
      </c>
      <c r="O172" s="7">
        <v>4</v>
      </c>
      <c r="P172" s="20">
        <v>5</v>
      </c>
      <c r="Q172" s="7">
        <v>5</v>
      </c>
      <c r="R172" s="20">
        <v>4</v>
      </c>
      <c r="S172" s="7">
        <v>5</v>
      </c>
      <c r="T172" s="16">
        <f t="shared" si="10"/>
        <v>19</v>
      </c>
      <c r="U172" s="7">
        <f t="shared" si="11"/>
        <v>20</v>
      </c>
      <c r="V172" s="17">
        <f t="shared" si="12"/>
        <v>19.5</v>
      </c>
      <c r="W172" s="7">
        <f t="shared" si="13"/>
        <v>1</v>
      </c>
      <c r="X172" s="7" t="str">
        <f>IF(W172&gt;([1]calculations!$B$1+[1]calculations!$B$2),"YES","")</f>
        <v/>
      </c>
      <c r="Y172" s="7" t="str">
        <f>IF($X172="YES",VLOOKUP($F172,'[1]Editors Rescore'!$F$2:$M$103,8,FALSE),"")</f>
        <v/>
      </c>
      <c r="Z172" s="18">
        <f t="shared" si="14"/>
        <v>19.5</v>
      </c>
    </row>
    <row r="173" spans="1:26" ht="45" customHeight="1" x14ac:dyDescent="0.25">
      <c r="A173" s="22" t="s">
        <v>510</v>
      </c>
      <c r="B173" s="10" t="s">
        <v>511</v>
      </c>
      <c r="C173" s="10" t="s">
        <v>309</v>
      </c>
      <c r="D173" s="7" t="s">
        <v>29</v>
      </c>
      <c r="E173" s="7" t="s">
        <v>30</v>
      </c>
      <c r="F173" s="7">
        <v>30047353</v>
      </c>
      <c r="G173" s="7" t="s">
        <v>31</v>
      </c>
      <c r="H173" s="25" t="s">
        <v>33</v>
      </c>
      <c r="I173" s="7" t="s">
        <v>65</v>
      </c>
      <c r="J173" s="25">
        <v>5</v>
      </c>
      <c r="K173" s="7">
        <v>5</v>
      </c>
      <c r="L173" s="25">
        <v>2</v>
      </c>
      <c r="M173" s="7">
        <v>3</v>
      </c>
      <c r="N173" s="26"/>
      <c r="O173" s="26"/>
      <c r="P173" s="25">
        <v>4</v>
      </c>
      <c r="Q173" s="7">
        <v>5</v>
      </c>
      <c r="R173" s="25">
        <v>3</v>
      </c>
      <c r="S173" s="7">
        <v>5</v>
      </c>
      <c r="T173" s="16">
        <f t="shared" si="10"/>
        <v>14</v>
      </c>
      <c r="U173" s="7">
        <f t="shared" si="11"/>
        <v>18</v>
      </c>
      <c r="V173" s="17">
        <f t="shared" si="12"/>
        <v>16</v>
      </c>
      <c r="W173" s="7">
        <f t="shared" si="13"/>
        <v>4</v>
      </c>
      <c r="X173" s="7" t="str">
        <f>IF(W173&gt;([1]calculations!$B$1+[1]calculations!$B$2),"YES","")</f>
        <v/>
      </c>
      <c r="Y173" s="7" t="str">
        <f>IF($X173="YES",VLOOKUP($F173,'[1]Editors Rescore'!$F$2:$M$103,8,FALSE),"")</f>
        <v/>
      </c>
      <c r="Z173" s="18">
        <f t="shared" si="14"/>
        <v>16</v>
      </c>
    </row>
    <row r="174" spans="1:26" x14ac:dyDescent="0.25">
      <c r="A174" s="22" t="s">
        <v>512</v>
      </c>
      <c r="B174" s="10" t="s">
        <v>513</v>
      </c>
      <c r="C174" s="10" t="s">
        <v>514</v>
      </c>
      <c r="D174" s="7" t="s">
        <v>37</v>
      </c>
      <c r="E174" s="7" t="s">
        <v>30</v>
      </c>
      <c r="F174" s="40">
        <v>29690533</v>
      </c>
      <c r="G174" s="7" t="s">
        <v>56</v>
      </c>
      <c r="H174" s="49" t="s">
        <v>100</v>
      </c>
      <c r="I174" s="7" t="s">
        <v>61</v>
      </c>
      <c r="J174" s="49">
        <v>4</v>
      </c>
      <c r="K174" s="7">
        <v>5</v>
      </c>
      <c r="L174" s="49">
        <v>0</v>
      </c>
      <c r="M174" s="7">
        <v>1</v>
      </c>
      <c r="N174" s="50"/>
      <c r="O174" s="50"/>
      <c r="P174" s="49">
        <v>4</v>
      </c>
      <c r="Q174" s="7">
        <v>5</v>
      </c>
      <c r="R174" s="49">
        <v>1</v>
      </c>
      <c r="S174" s="7">
        <v>3</v>
      </c>
      <c r="T174" s="16">
        <f t="shared" si="10"/>
        <v>9</v>
      </c>
      <c r="U174" s="7">
        <f t="shared" si="11"/>
        <v>14</v>
      </c>
      <c r="V174" s="17">
        <f t="shared" si="12"/>
        <v>11.5</v>
      </c>
      <c r="W174" s="7">
        <f t="shared" si="13"/>
        <v>5</v>
      </c>
      <c r="X174" s="7" t="str">
        <f>IF(W174&gt;([1]calculations!$B$1+[1]calculations!$B$2),"YES","")</f>
        <v>YES</v>
      </c>
      <c r="Y174" s="7">
        <f>IF($X174="YES",VLOOKUP($F174,'[1]Editors Rescore'!$F$2:$M$103,8,FALSE),"")</f>
        <v>10</v>
      </c>
      <c r="Z174" s="18">
        <f t="shared" si="14"/>
        <v>11</v>
      </c>
    </row>
    <row r="175" spans="1:26" ht="30" customHeight="1" x14ac:dyDescent="0.25">
      <c r="A175" s="23" t="s">
        <v>515</v>
      </c>
      <c r="B175" s="23" t="s">
        <v>516</v>
      </c>
      <c r="C175" s="23" t="s">
        <v>517</v>
      </c>
      <c r="D175" s="13" t="s">
        <v>37</v>
      </c>
      <c r="E175" s="13" t="s">
        <v>38</v>
      </c>
      <c r="F175" s="43"/>
      <c r="G175" s="13" t="s">
        <v>326</v>
      </c>
      <c r="H175" s="20" t="s">
        <v>327</v>
      </c>
      <c r="I175" s="7" t="s">
        <v>328</v>
      </c>
      <c r="L175" s="16">
        <v>3</v>
      </c>
      <c r="M175" s="7">
        <v>4</v>
      </c>
      <c r="N175" s="16">
        <v>4</v>
      </c>
      <c r="O175" s="7">
        <v>0</v>
      </c>
      <c r="P175" s="16">
        <v>2</v>
      </c>
      <c r="Q175" s="7">
        <v>5</v>
      </c>
      <c r="R175" s="16">
        <v>1</v>
      </c>
      <c r="S175" s="7">
        <v>3</v>
      </c>
      <c r="T175" s="16">
        <f t="shared" si="10"/>
        <v>10</v>
      </c>
      <c r="U175" s="7">
        <f t="shared" si="11"/>
        <v>12</v>
      </c>
      <c r="V175" s="17">
        <f t="shared" si="12"/>
        <v>11</v>
      </c>
      <c r="W175" s="7">
        <f t="shared" si="13"/>
        <v>2</v>
      </c>
      <c r="X175" s="7" t="str">
        <f>IF(W175&gt;([1]calculations!$B$1+[1]calculations!$B$2),"YES","")</f>
        <v/>
      </c>
      <c r="Y175" s="7" t="str">
        <f>IF($X175="YES",VLOOKUP($F175,'[1]Editors Rescore'!$F$2:$M$103,8,FALSE),"")</f>
        <v/>
      </c>
      <c r="Z175" s="18">
        <f t="shared" si="14"/>
        <v>11</v>
      </c>
    </row>
    <row r="176" spans="1:26" ht="30" x14ac:dyDescent="0.25">
      <c r="A176" s="22" t="s">
        <v>518</v>
      </c>
      <c r="B176" s="10" t="s">
        <v>519</v>
      </c>
      <c r="C176" s="10" t="s">
        <v>520</v>
      </c>
      <c r="D176" s="7" t="s">
        <v>37</v>
      </c>
      <c r="E176" s="7" t="s">
        <v>30</v>
      </c>
      <c r="F176" s="7">
        <v>29790842</v>
      </c>
      <c r="G176" s="13" t="s">
        <v>39</v>
      </c>
      <c r="H176" s="20" t="s">
        <v>41</v>
      </c>
      <c r="I176" s="7" t="s">
        <v>40</v>
      </c>
      <c r="J176" s="20">
        <v>5</v>
      </c>
      <c r="K176" s="7">
        <v>5</v>
      </c>
      <c r="L176" s="20">
        <v>2</v>
      </c>
      <c r="M176" s="7">
        <v>5</v>
      </c>
      <c r="N176" s="21"/>
      <c r="O176" s="21"/>
      <c r="P176" s="20">
        <v>5</v>
      </c>
      <c r="Q176" s="7">
        <v>5</v>
      </c>
      <c r="R176" s="20">
        <v>5</v>
      </c>
      <c r="S176" s="7">
        <v>4</v>
      </c>
      <c r="T176" s="16">
        <f t="shared" si="10"/>
        <v>17</v>
      </c>
      <c r="U176" s="7">
        <f t="shared" si="11"/>
        <v>19</v>
      </c>
      <c r="V176" s="17">
        <f t="shared" si="12"/>
        <v>18</v>
      </c>
      <c r="W176" s="7">
        <f t="shared" si="13"/>
        <v>2</v>
      </c>
      <c r="X176" s="7" t="str">
        <f>IF(W176&gt;([1]calculations!$B$1+[1]calculations!$B$2),"YES","")</f>
        <v/>
      </c>
      <c r="Y176" s="7" t="str">
        <f>IF($X176="YES",VLOOKUP($F176,'[1]Editors Rescore'!$F$2:$M$103,8,FALSE),"")</f>
        <v/>
      </c>
      <c r="Z176" s="18">
        <f t="shared" si="14"/>
        <v>18</v>
      </c>
    </row>
    <row r="177" spans="1:26" ht="30" x14ac:dyDescent="0.25">
      <c r="A177" s="10" t="s">
        <v>521</v>
      </c>
      <c r="B177" s="10" t="s">
        <v>522</v>
      </c>
      <c r="C177" s="10" t="s">
        <v>523</v>
      </c>
      <c r="D177" s="13" t="s">
        <v>37</v>
      </c>
      <c r="E177" s="13" t="s">
        <v>38</v>
      </c>
      <c r="F177" s="13">
        <v>29453329</v>
      </c>
      <c r="G177" s="13" t="s">
        <v>39</v>
      </c>
      <c r="H177" s="20" t="s">
        <v>40</v>
      </c>
      <c r="I177" s="7" t="s">
        <v>41</v>
      </c>
      <c r="J177" s="21"/>
      <c r="K177" s="21"/>
      <c r="L177" s="20">
        <v>4</v>
      </c>
      <c r="M177" s="7">
        <v>3</v>
      </c>
      <c r="N177" s="20">
        <v>4</v>
      </c>
      <c r="O177" s="7">
        <v>4</v>
      </c>
      <c r="P177" s="20">
        <v>3</v>
      </c>
      <c r="Q177" s="7">
        <v>3</v>
      </c>
      <c r="R177" s="20">
        <v>3</v>
      </c>
      <c r="S177" s="7">
        <v>2</v>
      </c>
      <c r="T177" s="16">
        <f t="shared" si="10"/>
        <v>14</v>
      </c>
      <c r="U177" s="7">
        <f t="shared" si="11"/>
        <v>12</v>
      </c>
      <c r="V177" s="17">
        <f t="shared" si="12"/>
        <v>13</v>
      </c>
      <c r="W177" s="7">
        <f t="shared" si="13"/>
        <v>2</v>
      </c>
      <c r="X177" s="7" t="str">
        <f>IF(W177&gt;([1]calculations!$B$1+[1]calculations!$B$2),"YES","")</f>
        <v/>
      </c>
      <c r="Y177" s="7" t="str">
        <f>IF($X177="YES",VLOOKUP($F177,'[1]Editors Rescore'!$F$2:$M$103,8,FALSE),"")</f>
        <v/>
      </c>
      <c r="Z177" s="18">
        <f t="shared" si="14"/>
        <v>13</v>
      </c>
    </row>
    <row r="178" spans="1:26" ht="30" x14ac:dyDescent="0.25">
      <c r="A178" s="22" t="s">
        <v>524</v>
      </c>
      <c r="B178" s="10" t="s">
        <v>525</v>
      </c>
      <c r="C178" s="10" t="s">
        <v>526</v>
      </c>
      <c r="D178" s="7" t="s">
        <v>37</v>
      </c>
      <c r="E178" s="7" t="s">
        <v>38</v>
      </c>
      <c r="F178" s="7">
        <v>29809179</v>
      </c>
      <c r="G178" s="7" t="s">
        <v>31</v>
      </c>
      <c r="H178" s="25" t="s">
        <v>65</v>
      </c>
      <c r="I178" s="7" t="s">
        <v>52</v>
      </c>
      <c r="J178" s="21"/>
      <c r="K178" s="21"/>
      <c r="L178" s="63">
        <v>4</v>
      </c>
      <c r="M178" s="7">
        <v>4</v>
      </c>
      <c r="N178" s="63">
        <v>1</v>
      </c>
      <c r="O178" s="7">
        <v>3</v>
      </c>
      <c r="P178" s="63">
        <v>2</v>
      </c>
      <c r="Q178" s="7">
        <v>3</v>
      </c>
      <c r="R178" s="63">
        <v>3</v>
      </c>
      <c r="S178" s="7">
        <v>3</v>
      </c>
      <c r="T178" s="16">
        <f t="shared" si="10"/>
        <v>10</v>
      </c>
      <c r="U178" s="7">
        <f t="shared" si="11"/>
        <v>13</v>
      </c>
      <c r="V178" s="17">
        <f t="shared" si="12"/>
        <v>11.5</v>
      </c>
      <c r="W178" s="7">
        <f t="shared" si="13"/>
        <v>3</v>
      </c>
      <c r="X178" s="7" t="str">
        <f>IF(W178&gt;([1]calculations!$B$1+[1]calculations!$B$2),"YES","")</f>
        <v/>
      </c>
      <c r="Y178" s="7" t="str">
        <f>IF($X178="YES",VLOOKUP($F178,'[1]Editors Rescore'!$F$2:$M$103,8,FALSE),"")</f>
        <v/>
      </c>
      <c r="Z178" s="18">
        <f t="shared" si="14"/>
        <v>11.5</v>
      </c>
    </row>
    <row r="179" spans="1:26" ht="45" x14ac:dyDescent="0.25">
      <c r="A179" s="10" t="s">
        <v>527</v>
      </c>
      <c r="B179" s="23" t="s">
        <v>528</v>
      </c>
      <c r="C179" s="23" t="s">
        <v>391</v>
      </c>
      <c r="D179" s="13" t="s">
        <v>37</v>
      </c>
      <c r="E179" s="13" t="s">
        <v>38</v>
      </c>
      <c r="F179" s="7">
        <v>29921257</v>
      </c>
      <c r="G179" s="13" t="s">
        <v>45</v>
      </c>
      <c r="H179" s="20" t="s">
        <v>46</v>
      </c>
      <c r="I179" s="7" t="s">
        <v>47</v>
      </c>
      <c r="J179" s="21"/>
      <c r="K179" s="21"/>
      <c r="L179" s="16">
        <v>4</v>
      </c>
      <c r="M179" s="7">
        <v>2</v>
      </c>
      <c r="N179" s="16">
        <v>4</v>
      </c>
      <c r="O179" s="7">
        <v>4</v>
      </c>
      <c r="P179" s="16">
        <v>3</v>
      </c>
      <c r="Q179" s="7">
        <v>5</v>
      </c>
      <c r="R179" s="16">
        <v>5</v>
      </c>
      <c r="S179" s="7">
        <v>3</v>
      </c>
      <c r="T179" s="16">
        <f t="shared" si="10"/>
        <v>16</v>
      </c>
      <c r="U179" s="7">
        <f t="shared" si="11"/>
        <v>14</v>
      </c>
      <c r="V179" s="17">
        <f t="shared" si="12"/>
        <v>15</v>
      </c>
      <c r="W179" s="7">
        <f t="shared" si="13"/>
        <v>2</v>
      </c>
      <c r="X179" s="7" t="str">
        <f>IF(W179&gt;([1]calculations!$B$1+[1]calculations!$B$2),"YES","")</f>
        <v/>
      </c>
      <c r="Y179" s="7" t="str">
        <f>IF($X179="YES",VLOOKUP($F179,'[1]Editors Rescore'!$F$2:$M$103,8,FALSE),"")</f>
        <v/>
      </c>
      <c r="Z179" s="18">
        <f t="shared" si="14"/>
        <v>15</v>
      </c>
    </row>
    <row r="180" spans="1:26" ht="30" x14ac:dyDescent="0.25">
      <c r="A180" s="22" t="s">
        <v>529</v>
      </c>
      <c r="B180" s="10" t="s">
        <v>530</v>
      </c>
      <c r="C180" s="10" t="s">
        <v>531</v>
      </c>
      <c r="D180" s="7" t="s">
        <v>37</v>
      </c>
      <c r="E180" s="7" t="s">
        <v>38</v>
      </c>
      <c r="F180" s="7">
        <v>29747669</v>
      </c>
      <c r="G180" s="7" t="s">
        <v>31</v>
      </c>
      <c r="H180" s="25" t="s">
        <v>32</v>
      </c>
      <c r="I180" s="7" t="s">
        <v>33</v>
      </c>
      <c r="J180" s="21"/>
      <c r="K180" s="21"/>
      <c r="L180" s="25">
        <v>3</v>
      </c>
      <c r="M180" s="7">
        <v>2</v>
      </c>
      <c r="N180" s="25">
        <v>3</v>
      </c>
      <c r="O180" s="7">
        <v>4</v>
      </c>
      <c r="P180" s="25">
        <v>3</v>
      </c>
      <c r="Q180" s="7">
        <v>2</v>
      </c>
      <c r="R180" s="25">
        <v>4</v>
      </c>
      <c r="S180" s="7">
        <v>2</v>
      </c>
      <c r="T180" s="16">
        <f t="shared" si="10"/>
        <v>13</v>
      </c>
      <c r="U180" s="7">
        <f t="shared" si="11"/>
        <v>10</v>
      </c>
      <c r="V180" s="17">
        <f t="shared" si="12"/>
        <v>11.5</v>
      </c>
      <c r="W180" s="7">
        <f t="shared" si="13"/>
        <v>3</v>
      </c>
      <c r="X180" s="7" t="str">
        <f>IF(W180&gt;([1]calculations!$B$1+[1]calculations!$B$2),"YES","")</f>
        <v/>
      </c>
      <c r="Y180" s="7" t="str">
        <f>IF($X180="YES",VLOOKUP($F180,'[1]Editors Rescore'!$F$2:$M$103,8,FALSE),"")</f>
        <v/>
      </c>
      <c r="Z180" s="18">
        <f t="shared" si="14"/>
        <v>11.5</v>
      </c>
    </row>
    <row r="181" spans="1:26" ht="30" x14ac:dyDescent="0.25">
      <c r="A181" s="23" t="s">
        <v>532</v>
      </c>
      <c r="B181" s="23" t="s">
        <v>533</v>
      </c>
      <c r="C181" s="23" t="s">
        <v>534</v>
      </c>
      <c r="D181" s="13" t="s">
        <v>51</v>
      </c>
      <c r="E181" s="13" t="s">
        <v>38</v>
      </c>
      <c r="F181" s="43"/>
      <c r="G181" s="13" t="s">
        <v>326</v>
      </c>
      <c r="H181" s="20" t="s">
        <v>328</v>
      </c>
      <c r="I181" s="7" t="s">
        <v>327</v>
      </c>
      <c r="J181" s="21"/>
      <c r="K181" s="21"/>
      <c r="L181" s="16">
        <v>4</v>
      </c>
      <c r="M181" s="7">
        <v>4</v>
      </c>
      <c r="N181" s="16">
        <v>4</v>
      </c>
      <c r="O181" s="7">
        <v>4</v>
      </c>
      <c r="P181" s="16">
        <v>4</v>
      </c>
      <c r="Q181" s="7">
        <v>3</v>
      </c>
      <c r="R181" s="16">
        <v>4</v>
      </c>
      <c r="S181" s="7">
        <v>4</v>
      </c>
      <c r="T181" s="16">
        <f t="shared" si="10"/>
        <v>16</v>
      </c>
      <c r="U181" s="7">
        <f t="shared" si="11"/>
        <v>15</v>
      </c>
      <c r="V181" s="17">
        <f t="shared" si="12"/>
        <v>15.5</v>
      </c>
      <c r="W181" s="7">
        <f t="shared" si="13"/>
        <v>1</v>
      </c>
      <c r="X181" s="7" t="str">
        <f>IF(W181&gt;([1]calculations!$B$1+[1]calculations!$B$2),"YES","")</f>
        <v/>
      </c>
      <c r="Y181" s="7" t="str">
        <f>IF($X181="YES",VLOOKUP($F181,'[1]Editors Rescore'!$F$2:$M$103,8,FALSE),"")</f>
        <v/>
      </c>
      <c r="Z181" s="18">
        <f t="shared" si="14"/>
        <v>15.5</v>
      </c>
    </row>
    <row r="182" spans="1:26" ht="30" x14ac:dyDescent="0.25">
      <c r="A182" s="33" t="s">
        <v>535</v>
      </c>
      <c r="B182" s="23" t="s">
        <v>536</v>
      </c>
      <c r="C182" s="23" t="s">
        <v>537</v>
      </c>
      <c r="D182" s="13" t="s">
        <v>37</v>
      </c>
      <c r="E182" s="13" t="s">
        <v>38</v>
      </c>
      <c r="F182" s="7">
        <v>29352506</v>
      </c>
      <c r="G182" s="13" t="s">
        <v>39</v>
      </c>
      <c r="H182" s="20" t="s">
        <v>41</v>
      </c>
      <c r="I182" s="7" t="s">
        <v>40</v>
      </c>
      <c r="J182" s="21"/>
      <c r="K182" s="21"/>
      <c r="L182" s="20">
        <v>4</v>
      </c>
      <c r="M182" s="7">
        <v>3</v>
      </c>
      <c r="N182" s="20">
        <v>3</v>
      </c>
      <c r="O182" s="7">
        <v>4</v>
      </c>
      <c r="P182" s="20">
        <v>1</v>
      </c>
      <c r="Q182" s="7">
        <v>3</v>
      </c>
      <c r="R182" s="20">
        <v>4</v>
      </c>
      <c r="S182" s="7">
        <v>3</v>
      </c>
      <c r="T182" s="16">
        <f t="shared" si="10"/>
        <v>12</v>
      </c>
      <c r="U182" s="7">
        <f t="shared" si="11"/>
        <v>13</v>
      </c>
      <c r="V182" s="17">
        <f t="shared" si="12"/>
        <v>12.5</v>
      </c>
      <c r="W182" s="7">
        <f t="shared" si="13"/>
        <v>1</v>
      </c>
      <c r="X182" s="7" t="str">
        <f>IF(W182&gt;([1]calculations!$B$1+[1]calculations!$B$2),"YES","")</f>
        <v/>
      </c>
      <c r="Y182" s="7" t="str">
        <f>IF($X182="YES",VLOOKUP($F182,'[1]Editors Rescore'!$F$2:$M$103,8,FALSE),"")</f>
        <v/>
      </c>
      <c r="Z182" s="18">
        <f t="shared" si="14"/>
        <v>12.5</v>
      </c>
    </row>
    <row r="183" spans="1:26" ht="30" x14ac:dyDescent="0.25">
      <c r="A183" s="22" t="s">
        <v>538</v>
      </c>
      <c r="B183" s="23" t="s">
        <v>539</v>
      </c>
      <c r="C183" s="10" t="s">
        <v>407</v>
      </c>
      <c r="D183" s="7" t="s">
        <v>37</v>
      </c>
      <c r="E183" s="7" t="s">
        <v>38</v>
      </c>
      <c r="F183" s="7">
        <v>28797571</v>
      </c>
      <c r="G183" s="7" t="s">
        <v>82</v>
      </c>
      <c r="H183" s="20" t="s">
        <v>84</v>
      </c>
      <c r="I183" s="7" t="s">
        <v>109</v>
      </c>
      <c r="J183" s="21"/>
      <c r="K183" s="21"/>
      <c r="L183" s="20">
        <v>4</v>
      </c>
      <c r="M183" s="7">
        <v>4</v>
      </c>
      <c r="N183" s="20">
        <v>1</v>
      </c>
      <c r="O183" s="7">
        <v>4</v>
      </c>
      <c r="P183" s="20">
        <v>5</v>
      </c>
      <c r="Q183" s="7">
        <v>4</v>
      </c>
      <c r="R183" s="20">
        <v>3</v>
      </c>
      <c r="S183" s="7">
        <v>4</v>
      </c>
      <c r="T183" s="16">
        <f t="shared" si="10"/>
        <v>13</v>
      </c>
      <c r="U183" s="7">
        <f t="shared" si="11"/>
        <v>16</v>
      </c>
      <c r="V183" s="17">
        <f t="shared" si="12"/>
        <v>14.5</v>
      </c>
      <c r="W183" s="7">
        <f t="shared" si="13"/>
        <v>3</v>
      </c>
      <c r="X183" s="7" t="str">
        <f>IF(W183&gt;([1]calculations!$B$1+[1]calculations!$B$2),"YES","")</f>
        <v/>
      </c>
      <c r="Y183" s="7" t="str">
        <f>IF($X183="YES",VLOOKUP($F183,'[1]Editors Rescore'!$F$2:$M$103,8,FALSE),"")</f>
        <v/>
      </c>
      <c r="Z183" s="18">
        <f t="shared" si="14"/>
        <v>14.5</v>
      </c>
    </row>
    <row r="184" spans="1:26" ht="30" x14ac:dyDescent="0.25">
      <c r="A184" s="33" t="s">
        <v>540</v>
      </c>
      <c r="B184" s="10" t="s">
        <v>541</v>
      </c>
      <c r="C184" s="23" t="s">
        <v>542</v>
      </c>
      <c r="D184" s="13" t="s">
        <v>37</v>
      </c>
      <c r="E184" s="13" t="s">
        <v>38</v>
      </c>
      <c r="F184" s="7">
        <v>29666966</v>
      </c>
      <c r="G184" s="7" t="s">
        <v>45</v>
      </c>
      <c r="H184" s="14" t="s">
        <v>88</v>
      </c>
      <c r="I184" s="7" t="s">
        <v>69</v>
      </c>
      <c r="J184" s="21"/>
      <c r="K184" s="21"/>
      <c r="L184" s="16">
        <v>3</v>
      </c>
      <c r="M184" s="7">
        <v>3</v>
      </c>
      <c r="N184" s="16">
        <v>4</v>
      </c>
      <c r="O184" s="7">
        <v>1</v>
      </c>
      <c r="P184" s="16">
        <v>5</v>
      </c>
      <c r="Q184" s="7">
        <v>5</v>
      </c>
      <c r="R184" s="16">
        <v>5</v>
      </c>
      <c r="S184" s="7">
        <v>4</v>
      </c>
      <c r="T184" s="16">
        <f t="shared" si="10"/>
        <v>17</v>
      </c>
      <c r="U184" s="7">
        <f t="shared" si="11"/>
        <v>13</v>
      </c>
      <c r="V184" s="17">
        <f t="shared" si="12"/>
        <v>15</v>
      </c>
      <c r="W184" s="7">
        <f t="shared" si="13"/>
        <v>4</v>
      </c>
      <c r="X184" s="7" t="str">
        <f>IF(W184&gt;([1]calculations!$B$1+[1]calculations!$B$2),"YES","")</f>
        <v/>
      </c>
      <c r="Y184" s="7" t="str">
        <f>IF($X184="YES",VLOOKUP($F184,'[1]Editors Rescore'!$F$2:$M$103,8,FALSE),"")</f>
        <v/>
      </c>
      <c r="Z184" s="18">
        <f t="shared" si="14"/>
        <v>15</v>
      </c>
    </row>
    <row r="185" spans="1:26" ht="30" x14ac:dyDescent="0.25">
      <c r="A185" s="10" t="s">
        <v>543</v>
      </c>
      <c r="B185" s="10" t="s">
        <v>544</v>
      </c>
      <c r="C185" s="10" t="s">
        <v>99</v>
      </c>
      <c r="D185" s="13" t="s">
        <v>51</v>
      </c>
      <c r="E185" s="13" t="s">
        <v>38</v>
      </c>
      <c r="F185" s="13">
        <v>30419999</v>
      </c>
      <c r="G185" s="13" t="s">
        <v>45</v>
      </c>
      <c r="H185" s="16" t="s">
        <v>46</v>
      </c>
      <c r="I185" s="7" t="s">
        <v>47</v>
      </c>
      <c r="J185" s="57"/>
      <c r="K185" s="57"/>
      <c r="L185" s="16">
        <v>4</v>
      </c>
      <c r="M185" s="7">
        <v>3</v>
      </c>
      <c r="N185" s="16">
        <v>4</v>
      </c>
      <c r="O185" s="7">
        <v>4</v>
      </c>
      <c r="P185" s="16">
        <v>1</v>
      </c>
      <c r="Q185" s="7">
        <v>3</v>
      </c>
      <c r="R185" s="16">
        <v>3</v>
      </c>
      <c r="S185" s="7">
        <v>3</v>
      </c>
      <c r="T185" s="16">
        <f t="shared" si="10"/>
        <v>12</v>
      </c>
      <c r="U185" s="7">
        <f t="shared" si="11"/>
        <v>13</v>
      </c>
      <c r="V185" s="17">
        <f t="shared" si="12"/>
        <v>12.5</v>
      </c>
      <c r="W185" s="7">
        <f t="shared" si="13"/>
        <v>1</v>
      </c>
      <c r="X185" s="7" t="str">
        <f>IF(W185&gt;([1]calculations!$B$1+[1]calculations!$B$2),"YES","")</f>
        <v/>
      </c>
      <c r="Y185" s="7" t="str">
        <f>IF($X185="YES",VLOOKUP($F185,'[1]Editors Rescore'!$F$2:$M$103,8,FALSE),"")</f>
        <v/>
      </c>
      <c r="Z185" s="18">
        <f t="shared" si="14"/>
        <v>12.5</v>
      </c>
    </row>
    <row r="186" spans="1:26" ht="30" x14ac:dyDescent="0.25">
      <c r="A186" s="33" t="s">
        <v>545</v>
      </c>
      <c r="B186" s="23" t="s">
        <v>546</v>
      </c>
      <c r="C186" s="23" t="s">
        <v>547</v>
      </c>
      <c r="D186" s="7" t="s">
        <v>37</v>
      </c>
      <c r="E186" s="7" t="s">
        <v>38</v>
      </c>
      <c r="F186" s="40">
        <v>29698349</v>
      </c>
      <c r="G186" s="7" t="s">
        <v>56</v>
      </c>
      <c r="H186" s="20" t="s">
        <v>100</v>
      </c>
      <c r="I186" s="7" t="s">
        <v>61</v>
      </c>
      <c r="J186" s="21"/>
      <c r="K186" s="21"/>
      <c r="L186" s="20">
        <v>3</v>
      </c>
      <c r="M186" s="7">
        <v>4</v>
      </c>
      <c r="N186" s="20">
        <v>1</v>
      </c>
      <c r="O186" s="7">
        <v>4</v>
      </c>
      <c r="P186" s="20">
        <v>3</v>
      </c>
      <c r="Q186" s="7">
        <v>5</v>
      </c>
      <c r="R186" s="20">
        <v>3</v>
      </c>
      <c r="S186" s="7">
        <v>4</v>
      </c>
      <c r="T186" s="16">
        <f t="shared" si="10"/>
        <v>10</v>
      </c>
      <c r="U186" s="7">
        <f t="shared" si="11"/>
        <v>17</v>
      </c>
      <c r="V186" s="17">
        <f t="shared" si="12"/>
        <v>13.5</v>
      </c>
      <c r="W186" s="7">
        <f t="shared" si="13"/>
        <v>7</v>
      </c>
      <c r="X186" s="7" t="str">
        <f>IF(W186&gt;([1]calculations!$B$1+[1]calculations!$B$2),"YES","")</f>
        <v>YES</v>
      </c>
      <c r="Y186" s="7">
        <f>IF($X186="YES",VLOOKUP($F186,'[1]Editors Rescore'!$F$2:$M$103,8,FALSE),"")</f>
        <v>14</v>
      </c>
      <c r="Z186" s="18">
        <f t="shared" si="14"/>
        <v>13.666666666666666</v>
      </c>
    </row>
    <row r="187" spans="1:26" ht="45" x14ac:dyDescent="0.25">
      <c r="A187" s="33" t="s">
        <v>548</v>
      </c>
      <c r="B187" s="10" t="s">
        <v>549</v>
      </c>
      <c r="C187" s="10" t="s">
        <v>550</v>
      </c>
      <c r="D187" s="13" t="s">
        <v>29</v>
      </c>
      <c r="E187" s="13" t="s">
        <v>38</v>
      </c>
      <c r="F187" s="13">
        <v>29633306</v>
      </c>
      <c r="G187" s="7" t="s">
        <v>45</v>
      </c>
      <c r="H187" s="14" t="s">
        <v>88</v>
      </c>
      <c r="I187" s="7" t="s">
        <v>69</v>
      </c>
      <c r="J187" s="21"/>
      <c r="K187" s="21"/>
      <c r="L187" s="16">
        <v>3</v>
      </c>
      <c r="M187" s="7">
        <v>1</v>
      </c>
      <c r="N187" s="16">
        <v>4</v>
      </c>
      <c r="O187" s="7">
        <v>3</v>
      </c>
      <c r="P187" s="16">
        <v>1</v>
      </c>
      <c r="Q187" s="7">
        <v>3</v>
      </c>
      <c r="R187" s="16">
        <v>2</v>
      </c>
      <c r="S187" s="7">
        <v>1</v>
      </c>
      <c r="T187" s="16">
        <f t="shared" si="10"/>
        <v>10</v>
      </c>
      <c r="U187" s="7">
        <f t="shared" si="11"/>
        <v>8</v>
      </c>
      <c r="V187" s="17">
        <f t="shared" si="12"/>
        <v>9</v>
      </c>
      <c r="W187" s="7">
        <f t="shared" si="13"/>
        <v>2</v>
      </c>
      <c r="X187" s="7" t="str">
        <f>IF(W187&gt;([1]calculations!$B$1+[1]calculations!$B$2),"YES","")</f>
        <v/>
      </c>
      <c r="Y187" s="7" t="str">
        <f>IF($X187="YES",VLOOKUP($F187,'[1]Editors Rescore'!$F$2:$M$103,8,FALSE),"")</f>
        <v/>
      </c>
      <c r="Z187" s="18">
        <f t="shared" si="14"/>
        <v>9</v>
      </c>
    </row>
    <row r="188" spans="1:26" ht="30" x14ac:dyDescent="0.25">
      <c r="A188" s="22" t="s">
        <v>551</v>
      </c>
      <c r="B188" s="10" t="s">
        <v>552</v>
      </c>
      <c r="C188" s="10" t="s">
        <v>172</v>
      </c>
      <c r="D188" s="7" t="s">
        <v>37</v>
      </c>
      <c r="E188" s="7" t="s">
        <v>38</v>
      </c>
      <c r="F188" s="7">
        <v>30456139</v>
      </c>
      <c r="G188" s="7" t="s">
        <v>31</v>
      </c>
      <c r="H188" s="25" t="s">
        <v>33</v>
      </c>
      <c r="I188" s="7" t="s">
        <v>65</v>
      </c>
      <c r="J188" s="21"/>
      <c r="K188" s="21"/>
      <c r="L188" s="25">
        <v>4</v>
      </c>
      <c r="M188" s="7">
        <v>4</v>
      </c>
      <c r="N188" s="25">
        <v>4</v>
      </c>
      <c r="O188" s="7">
        <v>4</v>
      </c>
      <c r="P188" s="25">
        <v>3</v>
      </c>
      <c r="Q188" s="7">
        <v>2</v>
      </c>
      <c r="R188" s="25">
        <v>4</v>
      </c>
      <c r="S188" s="7">
        <v>3</v>
      </c>
      <c r="T188" s="16">
        <f t="shared" si="10"/>
        <v>15</v>
      </c>
      <c r="U188" s="7">
        <f t="shared" si="11"/>
        <v>13</v>
      </c>
      <c r="V188" s="17">
        <f t="shared" si="12"/>
        <v>14</v>
      </c>
      <c r="W188" s="7">
        <f t="shared" si="13"/>
        <v>2</v>
      </c>
      <c r="X188" s="7" t="str">
        <f>IF(W188&gt;([1]calculations!$B$1+[1]calculations!$B$2),"YES","")</f>
        <v/>
      </c>
      <c r="Y188" s="7" t="str">
        <f>IF($X188="YES",VLOOKUP($F188,'[1]Editors Rescore'!$F$2:$M$103,8,FALSE),"")</f>
        <v/>
      </c>
      <c r="Z188" s="18">
        <f t="shared" si="14"/>
        <v>14</v>
      </c>
    </row>
    <row r="189" spans="1:26" ht="30" x14ac:dyDescent="0.25">
      <c r="A189" s="22" t="s">
        <v>553</v>
      </c>
      <c r="B189" s="10" t="s">
        <v>554</v>
      </c>
      <c r="C189" s="23" t="s">
        <v>148</v>
      </c>
      <c r="D189" s="7" t="s">
        <v>37</v>
      </c>
      <c r="E189" s="7" t="s">
        <v>38</v>
      </c>
      <c r="F189" s="7">
        <v>30006833</v>
      </c>
      <c r="G189" s="7" t="s">
        <v>82</v>
      </c>
      <c r="H189" s="20" t="s">
        <v>109</v>
      </c>
      <c r="I189" s="7" t="s">
        <v>106</v>
      </c>
      <c r="J189" s="21"/>
      <c r="K189" s="21"/>
      <c r="L189" s="20">
        <v>4</v>
      </c>
      <c r="M189" s="7">
        <v>4</v>
      </c>
      <c r="N189" s="20">
        <v>3</v>
      </c>
      <c r="O189" s="7">
        <v>3</v>
      </c>
      <c r="P189" s="20">
        <v>4</v>
      </c>
      <c r="Q189" s="7">
        <v>4</v>
      </c>
      <c r="R189" s="20">
        <v>4</v>
      </c>
      <c r="S189" s="7">
        <v>2</v>
      </c>
      <c r="T189" s="16">
        <f t="shared" si="10"/>
        <v>15</v>
      </c>
      <c r="U189" s="7">
        <f t="shared" si="11"/>
        <v>13</v>
      </c>
      <c r="V189" s="17">
        <f t="shared" si="12"/>
        <v>14</v>
      </c>
      <c r="W189" s="7">
        <f t="shared" si="13"/>
        <v>2</v>
      </c>
      <c r="X189" s="7" t="str">
        <f>IF(W189&gt;([1]calculations!$B$1+[1]calculations!$B$2),"YES","")</f>
        <v/>
      </c>
      <c r="Y189" s="7" t="str">
        <f>IF($X189="YES",VLOOKUP($F189,'[1]Editors Rescore'!$F$2:$M$103,8,FALSE),"")</f>
        <v/>
      </c>
      <c r="Z189" s="18">
        <f t="shared" si="14"/>
        <v>14</v>
      </c>
    </row>
    <row r="190" spans="1:26" ht="30" x14ac:dyDescent="0.25">
      <c r="A190" s="10" t="s">
        <v>555</v>
      </c>
      <c r="B190" s="10" t="s">
        <v>556</v>
      </c>
      <c r="C190" s="10" t="s">
        <v>172</v>
      </c>
      <c r="D190" s="13" t="s">
        <v>37</v>
      </c>
      <c r="E190" s="13" t="s">
        <v>38</v>
      </c>
      <c r="F190" s="55">
        <v>30456158</v>
      </c>
      <c r="G190" s="13" t="s">
        <v>45</v>
      </c>
      <c r="H190" s="20" t="s">
        <v>47</v>
      </c>
      <c r="I190" s="7" t="s">
        <v>88</v>
      </c>
      <c r="J190" s="21"/>
      <c r="K190" s="21"/>
      <c r="L190" s="16">
        <v>4</v>
      </c>
      <c r="M190" s="7">
        <v>3</v>
      </c>
      <c r="N190" s="16">
        <v>4</v>
      </c>
      <c r="O190" s="7">
        <v>4</v>
      </c>
      <c r="P190" s="16">
        <v>5</v>
      </c>
      <c r="Q190" s="7">
        <v>5</v>
      </c>
      <c r="R190" s="16">
        <v>1</v>
      </c>
      <c r="S190" s="7">
        <v>5</v>
      </c>
      <c r="T190" s="16">
        <f t="shared" si="10"/>
        <v>14</v>
      </c>
      <c r="U190" s="7">
        <f t="shared" si="11"/>
        <v>17</v>
      </c>
      <c r="V190" s="17">
        <f t="shared" si="12"/>
        <v>15.5</v>
      </c>
      <c r="W190" s="7">
        <f t="shared" si="13"/>
        <v>3</v>
      </c>
      <c r="X190" s="7" t="str">
        <f>IF(W190&gt;([1]calculations!$B$1+[1]calculations!$B$2),"YES","")</f>
        <v/>
      </c>
      <c r="Y190" s="7" t="str">
        <f>IF($X190="YES",VLOOKUP($F190,'[1]Editors Rescore'!$F$2:$M$103,8,FALSE),"")</f>
        <v/>
      </c>
      <c r="Z190" s="18">
        <f t="shared" si="14"/>
        <v>15.5</v>
      </c>
    </row>
    <row r="191" spans="1:26" ht="30" x14ac:dyDescent="0.25">
      <c r="A191" s="22" t="s">
        <v>555</v>
      </c>
      <c r="B191" s="10" t="s">
        <v>556</v>
      </c>
      <c r="C191" s="10" t="s">
        <v>172</v>
      </c>
      <c r="D191" s="7" t="s">
        <v>37</v>
      </c>
      <c r="E191" s="7" t="s">
        <v>38</v>
      </c>
      <c r="F191" s="7">
        <v>30456158</v>
      </c>
      <c r="G191" s="7" t="s">
        <v>31</v>
      </c>
      <c r="H191" s="25" t="s">
        <v>33</v>
      </c>
      <c r="I191" s="7" t="s">
        <v>65</v>
      </c>
      <c r="J191" s="21"/>
      <c r="K191" s="21"/>
      <c r="L191" s="25">
        <v>4</v>
      </c>
      <c r="M191" s="7">
        <v>3</v>
      </c>
      <c r="N191" s="25">
        <v>4</v>
      </c>
      <c r="O191" s="7">
        <v>3</v>
      </c>
      <c r="P191" s="25">
        <v>5</v>
      </c>
      <c r="Q191" s="7">
        <v>3</v>
      </c>
      <c r="R191" s="25">
        <v>2</v>
      </c>
      <c r="S191" s="7">
        <v>2</v>
      </c>
      <c r="T191" s="16">
        <f t="shared" si="10"/>
        <v>15</v>
      </c>
      <c r="U191" s="7">
        <f t="shared" si="11"/>
        <v>11</v>
      </c>
      <c r="V191" s="17">
        <f t="shared" si="12"/>
        <v>13</v>
      </c>
      <c r="W191" s="7">
        <f t="shared" si="13"/>
        <v>4</v>
      </c>
      <c r="X191" s="7" t="str">
        <f>IF(W191&gt;([1]calculations!$B$1+[1]calculations!$B$2),"YES","")</f>
        <v/>
      </c>
      <c r="Y191" s="7" t="str">
        <f>IF($X191="YES",VLOOKUP($F191,'[1]Editors Rescore'!$F$2:$M$103,8,FALSE),"")</f>
        <v/>
      </c>
      <c r="Z191" s="18">
        <f t="shared" si="14"/>
        <v>13</v>
      </c>
    </row>
    <row r="192" spans="1:26" ht="30" x14ac:dyDescent="0.25">
      <c r="A192" s="22" t="s">
        <v>557</v>
      </c>
      <c r="B192" s="10" t="s">
        <v>558</v>
      </c>
      <c r="C192" s="10" t="s">
        <v>269</v>
      </c>
      <c r="D192" s="7" t="s">
        <v>37</v>
      </c>
      <c r="E192" s="7" t="s">
        <v>38</v>
      </c>
      <c r="F192" s="30">
        <v>30261074</v>
      </c>
      <c r="G192" s="7" t="s">
        <v>82</v>
      </c>
      <c r="H192" s="20" t="s">
        <v>84</v>
      </c>
      <c r="I192" s="7" t="s">
        <v>109</v>
      </c>
      <c r="J192" s="21"/>
      <c r="K192" s="21"/>
      <c r="L192" s="20">
        <v>4</v>
      </c>
      <c r="M192" s="7">
        <v>4</v>
      </c>
      <c r="N192" s="20">
        <v>3</v>
      </c>
      <c r="O192" s="7">
        <v>4</v>
      </c>
      <c r="P192" s="20">
        <v>3</v>
      </c>
      <c r="Q192" s="7">
        <v>3</v>
      </c>
      <c r="R192" s="20">
        <v>2</v>
      </c>
      <c r="S192" s="7">
        <v>3</v>
      </c>
      <c r="T192" s="16">
        <f t="shared" si="10"/>
        <v>12</v>
      </c>
      <c r="U192" s="7">
        <f t="shared" si="11"/>
        <v>14</v>
      </c>
      <c r="V192" s="17">
        <f t="shared" si="12"/>
        <v>13</v>
      </c>
      <c r="W192" s="7">
        <f t="shared" si="13"/>
        <v>2</v>
      </c>
      <c r="X192" s="7" t="str">
        <f>IF(W192&gt;([1]calculations!$B$1+[1]calculations!$B$2),"YES","")</f>
        <v/>
      </c>
      <c r="Y192" s="7" t="str">
        <f>IF($X192="YES",VLOOKUP($F192,'[1]Editors Rescore'!$F$2:$M$103,8,FALSE),"")</f>
        <v/>
      </c>
      <c r="Z192" s="18">
        <f t="shared" si="14"/>
        <v>13</v>
      </c>
    </row>
    <row r="193" spans="1:26" ht="30" x14ac:dyDescent="0.25">
      <c r="A193" s="22" t="s">
        <v>559</v>
      </c>
      <c r="B193" s="10" t="s">
        <v>560</v>
      </c>
      <c r="C193" s="10" t="s">
        <v>561</v>
      </c>
      <c r="D193" s="7" t="s">
        <v>37</v>
      </c>
      <c r="E193" s="7" t="s">
        <v>38</v>
      </c>
      <c r="F193" s="7">
        <v>29873683</v>
      </c>
      <c r="G193" s="7" t="s">
        <v>31</v>
      </c>
      <c r="H193" s="25" t="s">
        <v>65</v>
      </c>
      <c r="I193" s="7" t="s">
        <v>52</v>
      </c>
      <c r="J193" s="21"/>
      <c r="K193" s="21"/>
      <c r="L193" s="25">
        <v>4</v>
      </c>
      <c r="M193" s="7">
        <v>4</v>
      </c>
      <c r="N193" s="25">
        <v>4</v>
      </c>
      <c r="O193" s="7">
        <v>4</v>
      </c>
      <c r="P193" s="25">
        <v>3</v>
      </c>
      <c r="Q193" s="7">
        <v>3</v>
      </c>
      <c r="R193" s="25">
        <v>3</v>
      </c>
      <c r="S193" s="7">
        <v>1</v>
      </c>
      <c r="T193" s="16">
        <f t="shared" si="10"/>
        <v>14</v>
      </c>
      <c r="U193" s="7">
        <f t="shared" si="11"/>
        <v>12</v>
      </c>
      <c r="V193" s="17">
        <f t="shared" si="12"/>
        <v>13</v>
      </c>
      <c r="W193" s="7">
        <f t="shared" si="13"/>
        <v>2</v>
      </c>
      <c r="X193" s="7" t="str">
        <f>IF(W193&gt;([1]calculations!$B$1+[1]calculations!$B$2),"YES","")</f>
        <v/>
      </c>
      <c r="Y193" s="7" t="str">
        <f>IF($X193="YES",VLOOKUP($F193,'[1]Editors Rescore'!$F$2:$M$103,8,FALSE),"")</f>
        <v/>
      </c>
      <c r="Z193" s="18">
        <f t="shared" si="14"/>
        <v>13</v>
      </c>
    </row>
    <row r="194" spans="1:26" ht="45" x14ac:dyDescent="0.25">
      <c r="A194" s="33" t="s">
        <v>562</v>
      </c>
      <c r="B194" s="23" t="s">
        <v>563</v>
      </c>
      <c r="C194" s="23" t="s">
        <v>564</v>
      </c>
      <c r="D194" s="7" t="s">
        <v>37</v>
      </c>
      <c r="E194" s="13" t="s">
        <v>30</v>
      </c>
      <c r="F194" s="7">
        <v>29901556</v>
      </c>
      <c r="G194" s="13" t="s">
        <v>45</v>
      </c>
      <c r="H194" s="20" t="s">
        <v>47</v>
      </c>
      <c r="I194" s="7" t="s">
        <v>88</v>
      </c>
      <c r="J194" s="16">
        <v>5</v>
      </c>
      <c r="K194" s="7">
        <v>4</v>
      </c>
      <c r="L194" s="16">
        <v>1</v>
      </c>
      <c r="M194" s="7">
        <v>1</v>
      </c>
      <c r="N194" s="21"/>
      <c r="O194" s="21"/>
      <c r="P194" s="16">
        <v>5</v>
      </c>
      <c r="Q194" s="7">
        <v>5</v>
      </c>
      <c r="R194" s="16">
        <v>3</v>
      </c>
      <c r="S194" s="7">
        <v>5</v>
      </c>
      <c r="T194" s="16">
        <f t="shared" si="10"/>
        <v>14</v>
      </c>
      <c r="U194" s="7">
        <f t="shared" si="11"/>
        <v>15</v>
      </c>
      <c r="V194" s="17">
        <f t="shared" si="12"/>
        <v>14.5</v>
      </c>
      <c r="W194" s="7">
        <f t="shared" si="13"/>
        <v>1</v>
      </c>
      <c r="X194" s="7" t="str">
        <f>IF(W194&gt;([1]calculations!$B$1+[1]calculations!$B$2),"YES","")</f>
        <v/>
      </c>
      <c r="Y194" s="7" t="str">
        <f>IF($X194="YES",VLOOKUP($F194,'[1]Editors Rescore'!$F$2:$M$103,8,FALSE),"")</f>
        <v/>
      </c>
      <c r="Z194" s="18">
        <f t="shared" si="14"/>
        <v>14.5</v>
      </c>
    </row>
    <row r="195" spans="1:26" ht="30" x14ac:dyDescent="0.25">
      <c r="A195" s="22" t="s">
        <v>565</v>
      </c>
      <c r="B195" s="10" t="s">
        <v>566</v>
      </c>
      <c r="C195" s="23" t="s">
        <v>151</v>
      </c>
      <c r="D195" s="7" t="s">
        <v>51</v>
      </c>
      <c r="E195" s="7" t="s">
        <v>30</v>
      </c>
      <c r="F195" s="7">
        <v>29535999</v>
      </c>
      <c r="G195" s="7" t="s">
        <v>56</v>
      </c>
      <c r="H195" s="20" t="s">
        <v>61</v>
      </c>
      <c r="I195" s="7" t="s">
        <v>57</v>
      </c>
      <c r="J195" s="20">
        <v>5</v>
      </c>
      <c r="K195" s="7">
        <v>5</v>
      </c>
      <c r="L195" s="20">
        <v>3</v>
      </c>
      <c r="M195" s="7">
        <v>3</v>
      </c>
      <c r="N195" s="21"/>
      <c r="O195" s="21"/>
      <c r="P195" s="20">
        <v>2</v>
      </c>
      <c r="Q195" s="7">
        <v>5</v>
      </c>
      <c r="R195" s="20">
        <v>1</v>
      </c>
      <c r="S195" s="7">
        <v>3</v>
      </c>
      <c r="T195" s="16">
        <f t="shared" ref="T195:T258" si="15">J195+L195+N195+P195+R195</f>
        <v>11</v>
      </c>
      <c r="U195" s="7">
        <f t="shared" ref="U195:U258" si="16">K195+M195+O195+Q195+S195</f>
        <v>16</v>
      </c>
      <c r="V195" s="17">
        <f t="shared" ref="V195:V258" si="17">AVERAGE(T195:U195)</f>
        <v>13.5</v>
      </c>
      <c r="W195" s="7">
        <f t="shared" ref="W195:W258" si="18">ABS(T195-U195)</f>
        <v>5</v>
      </c>
      <c r="X195" s="7" t="str">
        <f>IF(W195&gt;([1]calculations!$B$1+[1]calculations!$B$2),"YES","")</f>
        <v>YES</v>
      </c>
      <c r="Y195" s="7">
        <f>IF($X195="YES",VLOOKUP($F195,'[1]Editors Rescore'!$F$2:$M$103,8,FALSE),"")</f>
        <v>15</v>
      </c>
      <c r="Z195" s="18">
        <f t="shared" ref="Z195:Z258" si="19">IF(X195="YES",AVERAGE(T195,U195,Y195),V195)</f>
        <v>14</v>
      </c>
    </row>
    <row r="196" spans="1:26" ht="30" x14ac:dyDescent="0.25">
      <c r="A196" s="22" t="s">
        <v>567</v>
      </c>
      <c r="B196" s="10" t="s">
        <v>568</v>
      </c>
      <c r="C196" s="10" t="s">
        <v>569</v>
      </c>
      <c r="D196" s="7" t="s">
        <v>37</v>
      </c>
      <c r="E196" s="7" t="s">
        <v>38</v>
      </c>
      <c r="F196" s="7">
        <v>28699848</v>
      </c>
      <c r="G196" s="7" t="s">
        <v>82</v>
      </c>
      <c r="H196" s="20" t="s">
        <v>83</v>
      </c>
      <c r="I196" s="7" t="s">
        <v>84</v>
      </c>
      <c r="J196" s="21"/>
      <c r="K196" s="21"/>
      <c r="L196" s="59">
        <v>4</v>
      </c>
      <c r="M196" s="7">
        <v>4</v>
      </c>
      <c r="N196" s="59">
        <v>2</v>
      </c>
      <c r="O196" s="7">
        <v>4</v>
      </c>
      <c r="P196" s="59">
        <v>3</v>
      </c>
      <c r="Q196" s="7">
        <v>5</v>
      </c>
      <c r="R196" s="59">
        <v>3</v>
      </c>
      <c r="S196" s="7">
        <v>5</v>
      </c>
      <c r="T196" s="16">
        <f t="shared" si="15"/>
        <v>12</v>
      </c>
      <c r="U196" s="7">
        <f t="shared" si="16"/>
        <v>18</v>
      </c>
      <c r="V196" s="17">
        <f t="shared" si="17"/>
        <v>15</v>
      </c>
      <c r="W196" s="7">
        <f t="shared" si="18"/>
        <v>6</v>
      </c>
      <c r="X196" s="7" t="str">
        <f>IF(W196&gt;([1]calculations!$B$1+[1]calculations!$B$2),"YES","")</f>
        <v>YES</v>
      </c>
      <c r="Y196" s="7">
        <f>IF($X196="YES",VLOOKUP($F196,'[1]Editors Rescore'!$F$2:$M$103,8,FALSE),"")</f>
        <v>10</v>
      </c>
      <c r="Z196" s="18">
        <f t="shared" si="19"/>
        <v>13.333333333333334</v>
      </c>
    </row>
    <row r="197" spans="1:26" ht="30" x14ac:dyDescent="0.25">
      <c r="A197" s="10" t="s">
        <v>570</v>
      </c>
      <c r="B197" s="10" t="s">
        <v>571</v>
      </c>
      <c r="C197" s="10" t="s">
        <v>216</v>
      </c>
      <c r="D197" s="13" t="s">
        <v>37</v>
      </c>
      <c r="E197" s="13" t="s">
        <v>38</v>
      </c>
      <c r="F197" s="13">
        <v>28720723</v>
      </c>
      <c r="G197" s="13" t="s">
        <v>39</v>
      </c>
      <c r="H197" s="20" t="s">
        <v>40</v>
      </c>
      <c r="I197" s="7" t="s">
        <v>41</v>
      </c>
      <c r="J197" s="21"/>
      <c r="K197" s="21"/>
      <c r="L197" s="20">
        <v>4</v>
      </c>
      <c r="M197" s="7">
        <v>4</v>
      </c>
      <c r="N197" s="20">
        <v>3</v>
      </c>
      <c r="O197" s="7">
        <v>4</v>
      </c>
      <c r="P197" s="20">
        <v>3</v>
      </c>
      <c r="Q197" s="7">
        <v>3</v>
      </c>
      <c r="R197" s="20">
        <v>3</v>
      </c>
      <c r="S197" s="7">
        <v>4</v>
      </c>
      <c r="T197" s="16">
        <f t="shared" si="15"/>
        <v>13</v>
      </c>
      <c r="U197" s="7">
        <f t="shared" si="16"/>
        <v>15</v>
      </c>
      <c r="V197" s="17">
        <f t="shared" si="17"/>
        <v>14</v>
      </c>
      <c r="W197" s="7">
        <f t="shared" si="18"/>
        <v>2</v>
      </c>
      <c r="X197" s="7" t="str">
        <f>IF(W197&gt;([1]calculations!$B$1+[1]calculations!$B$2),"YES","")</f>
        <v/>
      </c>
      <c r="Y197" s="7" t="str">
        <f>IF($X197="YES",VLOOKUP($F197,'[1]Editors Rescore'!$F$2:$M$103,8,FALSE),"")</f>
        <v/>
      </c>
      <c r="Z197" s="18">
        <f t="shared" si="19"/>
        <v>14</v>
      </c>
    </row>
    <row r="198" spans="1:26" ht="30" x14ac:dyDescent="0.25">
      <c r="A198" s="10" t="s">
        <v>572</v>
      </c>
      <c r="B198" s="11" t="s">
        <v>573</v>
      </c>
      <c r="C198" s="11" t="s">
        <v>574</v>
      </c>
      <c r="D198" s="12" t="s">
        <v>37</v>
      </c>
      <c r="E198" s="12" t="s">
        <v>38</v>
      </c>
      <c r="F198" s="12">
        <v>30325489</v>
      </c>
      <c r="G198" s="13" t="s">
        <v>31</v>
      </c>
      <c r="H198" s="14" t="s">
        <v>32</v>
      </c>
      <c r="I198" s="13" t="s">
        <v>33</v>
      </c>
      <c r="J198" s="15"/>
      <c r="K198" s="15"/>
      <c r="L198" s="14">
        <v>4</v>
      </c>
      <c r="M198" s="13">
        <v>4</v>
      </c>
      <c r="N198" s="14">
        <v>4</v>
      </c>
      <c r="O198" s="13">
        <v>2</v>
      </c>
      <c r="P198" s="14">
        <v>5</v>
      </c>
      <c r="Q198" s="13">
        <v>5</v>
      </c>
      <c r="R198" s="14">
        <v>4</v>
      </c>
      <c r="S198" s="13">
        <v>4</v>
      </c>
      <c r="T198" s="16">
        <f t="shared" si="15"/>
        <v>17</v>
      </c>
      <c r="U198" s="7">
        <f t="shared" si="16"/>
        <v>15</v>
      </c>
      <c r="V198" s="17">
        <f t="shared" si="17"/>
        <v>16</v>
      </c>
      <c r="W198" s="7">
        <f t="shared" si="18"/>
        <v>2</v>
      </c>
      <c r="X198" s="7" t="str">
        <f>IF(W198&gt;([1]calculations!$B$1+[1]calculations!$B$2),"YES","")</f>
        <v/>
      </c>
      <c r="Y198" s="7" t="str">
        <f>IF($X198="YES",VLOOKUP($F198,'[1]Editors Rescore'!$F$2:$M$103,8,FALSE),"")</f>
        <v/>
      </c>
      <c r="Z198" s="18">
        <f t="shared" si="19"/>
        <v>16</v>
      </c>
    </row>
    <row r="199" spans="1:26" ht="30" x14ac:dyDescent="0.25">
      <c r="A199" s="22" t="s">
        <v>575</v>
      </c>
      <c r="B199" s="10" t="s">
        <v>576</v>
      </c>
      <c r="C199" s="10" t="s">
        <v>577</v>
      </c>
      <c r="D199" s="7" t="s">
        <v>29</v>
      </c>
      <c r="E199" s="7" t="s">
        <v>38</v>
      </c>
      <c r="F199" s="7">
        <v>30480493</v>
      </c>
      <c r="G199" s="7" t="s">
        <v>56</v>
      </c>
      <c r="H199" s="20" t="s">
        <v>61</v>
      </c>
      <c r="I199" s="7" t="s">
        <v>57</v>
      </c>
      <c r="J199" s="21"/>
      <c r="K199" s="21"/>
      <c r="L199" s="20">
        <v>5</v>
      </c>
      <c r="M199" s="7">
        <v>5</v>
      </c>
      <c r="N199" s="20">
        <v>3</v>
      </c>
      <c r="O199" s="7">
        <v>3</v>
      </c>
      <c r="P199" s="20">
        <v>5</v>
      </c>
      <c r="Q199" s="7">
        <v>5</v>
      </c>
      <c r="R199" s="20">
        <v>4</v>
      </c>
      <c r="S199" s="7">
        <v>3</v>
      </c>
      <c r="T199" s="16">
        <f t="shared" si="15"/>
        <v>17</v>
      </c>
      <c r="U199" s="7">
        <f t="shared" si="16"/>
        <v>16</v>
      </c>
      <c r="V199" s="17">
        <f t="shared" si="17"/>
        <v>16.5</v>
      </c>
      <c r="W199" s="7">
        <f t="shared" si="18"/>
        <v>1</v>
      </c>
      <c r="X199" s="7" t="str">
        <f>IF(W199&gt;([1]calculations!$B$1+[1]calculations!$B$2),"YES","")</f>
        <v/>
      </c>
      <c r="Y199" s="7" t="str">
        <f>IF($X199="YES",VLOOKUP($F199,'[1]Editors Rescore'!$F$2:$M$103,8,FALSE),"")</f>
        <v/>
      </c>
      <c r="Z199" s="18">
        <f t="shared" si="19"/>
        <v>16.5</v>
      </c>
    </row>
    <row r="200" spans="1:26" ht="45" x14ac:dyDescent="0.25">
      <c r="A200" s="22" t="s">
        <v>578</v>
      </c>
      <c r="B200" s="10" t="s">
        <v>579</v>
      </c>
      <c r="C200" s="10" t="s">
        <v>580</v>
      </c>
      <c r="D200" s="7" t="s">
        <v>37</v>
      </c>
      <c r="E200" s="7" t="s">
        <v>38</v>
      </c>
      <c r="F200" s="30">
        <v>30215268</v>
      </c>
      <c r="G200" s="7" t="s">
        <v>82</v>
      </c>
      <c r="H200" s="20" t="s">
        <v>109</v>
      </c>
      <c r="I200" s="7" t="s">
        <v>106</v>
      </c>
      <c r="J200" s="21"/>
      <c r="K200" s="21"/>
      <c r="L200" s="20">
        <v>4</v>
      </c>
      <c r="M200" s="7">
        <v>4</v>
      </c>
      <c r="N200" s="20">
        <v>3</v>
      </c>
      <c r="O200" s="7">
        <v>4</v>
      </c>
      <c r="P200" s="20">
        <v>5</v>
      </c>
      <c r="Q200" s="7">
        <v>5</v>
      </c>
      <c r="R200" s="20">
        <v>5</v>
      </c>
      <c r="S200" s="7">
        <v>5</v>
      </c>
      <c r="T200" s="16">
        <f t="shared" si="15"/>
        <v>17</v>
      </c>
      <c r="U200" s="7">
        <f t="shared" si="16"/>
        <v>18</v>
      </c>
      <c r="V200" s="17">
        <f t="shared" si="17"/>
        <v>17.5</v>
      </c>
      <c r="W200" s="7">
        <f t="shared" si="18"/>
        <v>1</v>
      </c>
      <c r="X200" s="7" t="str">
        <f>IF(W200&gt;([1]calculations!$B$1+[1]calculations!$B$2),"YES","")</f>
        <v/>
      </c>
      <c r="Y200" s="7" t="str">
        <f>IF($X200="YES",VLOOKUP($F200,'[1]Editors Rescore'!$F$2:$M$103,8,FALSE),"")</f>
        <v/>
      </c>
      <c r="Z200" s="18">
        <f t="shared" si="19"/>
        <v>17.5</v>
      </c>
    </row>
    <row r="201" spans="1:26" ht="30" x14ac:dyDescent="0.25">
      <c r="A201" s="33" t="s">
        <v>578</v>
      </c>
      <c r="B201" s="23" t="s">
        <v>581</v>
      </c>
      <c r="C201" s="23" t="s">
        <v>269</v>
      </c>
      <c r="D201" s="7" t="s">
        <v>37</v>
      </c>
      <c r="E201" s="7" t="s">
        <v>38</v>
      </c>
      <c r="F201" s="7">
        <v>29534077</v>
      </c>
      <c r="G201" s="7" t="s">
        <v>56</v>
      </c>
      <c r="H201" s="20" t="s">
        <v>61</v>
      </c>
      <c r="I201" s="7" t="s">
        <v>57</v>
      </c>
      <c r="J201" s="21"/>
      <c r="K201" s="21"/>
      <c r="L201" s="20">
        <v>4</v>
      </c>
      <c r="M201" s="7">
        <v>4</v>
      </c>
      <c r="N201" s="20">
        <v>4</v>
      </c>
      <c r="O201" s="7">
        <v>4</v>
      </c>
      <c r="P201" s="20">
        <v>5</v>
      </c>
      <c r="Q201" s="7">
        <v>3</v>
      </c>
      <c r="R201" s="20">
        <v>5</v>
      </c>
      <c r="S201" s="7">
        <v>3</v>
      </c>
      <c r="T201" s="16">
        <f t="shared" si="15"/>
        <v>18</v>
      </c>
      <c r="U201" s="7">
        <f t="shared" si="16"/>
        <v>14</v>
      </c>
      <c r="V201" s="17">
        <f t="shared" si="17"/>
        <v>16</v>
      </c>
      <c r="W201" s="7">
        <f t="shared" si="18"/>
        <v>4</v>
      </c>
      <c r="X201" s="7" t="str">
        <f>IF(W201&gt;([1]calculations!$B$1+[1]calculations!$B$2),"YES","")</f>
        <v/>
      </c>
      <c r="Y201" s="7" t="str">
        <f>IF($X201="YES",VLOOKUP($F201,'[1]Editors Rescore'!$F$2:$M$103,8,FALSE),"")</f>
        <v/>
      </c>
      <c r="Z201" s="18">
        <f t="shared" si="19"/>
        <v>16</v>
      </c>
    </row>
    <row r="202" spans="1:26" ht="30" x14ac:dyDescent="0.25">
      <c r="A202" s="33" t="s">
        <v>582</v>
      </c>
      <c r="B202" s="23" t="s">
        <v>583</v>
      </c>
      <c r="C202" s="23" t="s">
        <v>391</v>
      </c>
      <c r="D202" s="7" t="s">
        <v>37</v>
      </c>
      <c r="E202" s="7" t="s">
        <v>38</v>
      </c>
      <c r="F202" s="7">
        <v>29788951</v>
      </c>
      <c r="G202" s="7" t="s">
        <v>31</v>
      </c>
      <c r="H202" s="20" t="s">
        <v>52</v>
      </c>
      <c r="I202" s="7" t="s">
        <v>32</v>
      </c>
      <c r="J202" s="21"/>
      <c r="K202" s="21"/>
      <c r="L202" s="20">
        <v>4</v>
      </c>
      <c r="M202" s="7">
        <v>4</v>
      </c>
      <c r="N202" s="20">
        <v>4</v>
      </c>
      <c r="O202" s="7">
        <v>4</v>
      </c>
      <c r="P202" s="20">
        <v>3</v>
      </c>
      <c r="Q202" s="7">
        <v>4</v>
      </c>
      <c r="R202" s="20">
        <v>1</v>
      </c>
      <c r="S202" s="7">
        <v>3</v>
      </c>
      <c r="T202" s="16">
        <f t="shared" si="15"/>
        <v>12</v>
      </c>
      <c r="U202" s="7">
        <f t="shared" si="16"/>
        <v>15</v>
      </c>
      <c r="V202" s="17">
        <f t="shared" si="17"/>
        <v>13.5</v>
      </c>
      <c r="W202" s="7">
        <f t="shared" si="18"/>
        <v>3</v>
      </c>
      <c r="X202" s="7" t="str">
        <f>IF(W202&gt;([1]calculations!$B$1+[1]calculations!$B$2),"YES","")</f>
        <v/>
      </c>
      <c r="Y202" s="7" t="str">
        <f>IF($X202="YES",VLOOKUP($F202,'[1]Editors Rescore'!$F$2:$M$103,8,FALSE),"")</f>
        <v/>
      </c>
      <c r="Z202" s="18">
        <f t="shared" si="19"/>
        <v>13.5</v>
      </c>
    </row>
    <row r="203" spans="1:26" ht="45" x14ac:dyDescent="0.25">
      <c r="A203" s="10" t="s">
        <v>584</v>
      </c>
      <c r="B203" s="10" t="s">
        <v>585</v>
      </c>
      <c r="C203" s="10" t="s">
        <v>586</v>
      </c>
      <c r="D203" s="13" t="s">
        <v>37</v>
      </c>
      <c r="E203" s="13" t="s">
        <v>38</v>
      </c>
      <c r="F203" s="7">
        <v>30294438</v>
      </c>
      <c r="G203" s="13" t="s">
        <v>31</v>
      </c>
      <c r="H203" s="14" t="s">
        <v>52</v>
      </c>
      <c r="I203" s="13" t="s">
        <v>32</v>
      </c>
      <c r="J203" s="15"/>
      <c r="K203" s="15"/>
      <c r="L203" s="14">
        <v>4</v>
      </c>
      <c r="M203" s="13">
        <v>4</v>
      </c>
      <c r="N203" s="14">
        <v>4</v>
      </c>
      <c r="O203" s="13">
        <v>4</v>
      </c>
      <c r="P203" s="14">
        <v>5</v>
      </c>
      <c r="Q203" s="13">
        <v>3</v>
      </c>
      <c r="R203" s="14">
        <v>5</v>
      </c>
      <c r="S203" s="13">
        <v>4</v>
      </c>
      <c r="T203" s="16">
        <f t="shared" si="15"/>
        <v>18</v>
      </c>
      <c r="U203" s="7">
        <f t="shared" si="16"/>
        <v>15</v>
      </c>
      <c r="V203" s="17">
        <f t="shared" si="17"/>
        <v>16.5</v>
      </c>
      <c r="W203" s="7">
        <f t="shared" si="18"/>
        <v>3</v>
      </c>
      <c r="X203" s="7" t="str">
        <f>IF(W203&gt;([1]calculations!$B$1+[1]calculations!$B$2),"YES","")</f>
        <v/>
      </c>
      <c r="Y203" s="7" t="str">
        <f>IF($X203="YES",VLOOKUP($F203,'[1]Editors Rescore'!$F$2:$M$103,8,FALSE),"")</f>
        <v/>
      </c>
      <c r="Z203" s="18">
        <f t="shared" si="19"/>
        <v>16.5</v>
      </c>
    </row>
    <row r="204" spans="1:26" ht="30" x14ac:dyDescent="0.25">
      <c r="A204" s="10" t="s">
        <v>587</v>
      </c>
      <c r="B204" s="11" t="s">
        <v>588</v>
      </c>
      <c r="C204" s="11" t="s">
        <v>175</v>
      </c>
      <c r="D204" s="12" t="s">
        <v>37</v>
      </c>
      <c r="E204" s="12" t="s">
        <v>38</v>
      </c>
      <c r="F204" s="12">
        <v>30318375</v>
      </c>
      <c r="G204" s="13" t="s">
        <v>31</v>
      </c>
      <c r="H204" s="14" t="s">
        <v>32</v>
      </c>
      <c r="I204" s="13" t="s">
        <v>33</v>
      </c>
      <c r="J204" s="15"/>
      <c r="K204" s="15"/>
      <c r="L204" s="14">
        <v>4</v>
      </c>
      <c r="M204" s="13">
        <v>4</v>
      </c>
      <c r="N204" s="14">
        <v>4</v>
      </c>
      <c r="O204" s="13">
        <v>4</v>
      </c>
      <c r="P204" s="14">
        <v>5</v>
      </c>
      <c r="Q204" s="13">
        <v>5</v>
      </c>
      <c r="R204" s="14">
        <v>3</v>
      </c>
      <c r="S204" s="13">
        <v>5</v>
      </c>
      <c r="T204" s="16">
        <f t="shared" si="15"/>
        <v>16</v>
      </c>
      <c r="U204" s="7">
        <f t="shared" si="16"/>
        <v>18</v>
      </c>
      <c r="V204" s="17">
        <f t="shared" si="17"/>
        <v>17</v>
      </c>
      <c r="W204" s="7">
        <f t="shared" si="18"/>
        <v>2</v>
      </c>
      <c r="X204" s="7" t="str">
        <f>IF(W204&gt;([1]calculations!$B$1+[1]calculations!$B$2),"YES","")</f>
        <v/>
      </c>
      <c r="Y204" s="7" t="str">
        <f>IF($X204="YES",VLOOKUP($F204,'[1]Editors Rescore'!$F$2:$M$103,8,FALSE),"")</f>
        <v/>
      </c>
      <c r="Z204" s="18">
        <f t="shared" si="19"/>
        <v>17</v>
      </c>
    </row>
    <row r="205" spans="1:26" ht="30" x14ac:dyDescent="0.25">
      <c r="A205" s="22" t="s">
        <v>589</v>
      </c>
      <c r="B205" s="10" t="s">
        <v>590</v>
      </c>
      <c r="C205" s="10" t="s">
        <v>148</v>
      </c>
      <c r="D205" s="7" t="s">
        <v>37</v>
      </c>
      <c r="E205" s="7" t="s">
        <v>38</v>
      </c>
      <c r="F205" s="7">
        <v>29721638</v>
      </c>
      <c r="G205" s="7" t="s">
        <v>31</v>
      </c>
      <c r="H205" s="25" t="s">
        <v>33</v>
      </c>
      <c r="I205" s="7" t="s">
        <v>65</v>
      </c>
      <c r="J205" s="21"/>
      <c r="K205" s="21"/>
      <c r="L205" s="25">
        <v>3</v>
      </c>
      <c r="M205" s="7">
        <v>3</v>
      </c>
      <c r="N205" s="25">
        <v>4</v>
      </c>
      <c r="O205" s="7">
        <v>4</v>
      </c>
      <c r="P205" s="25">
        <v>1</v>
      </c>
      <c r="Q205" s="7">
        <v>3</v>
      </c>
      <c r="R205" s="25">
        <v>1</v>
      </c>
      <c r="S205" s="7">
        <v>5</v>
      </c>
      <c r="T205" s="16">
        <f t="shared" si="15"/>
        <v>9</v>
      </c>
      <c r="U205" s="7">
        <f t="shared" si="16"/>
        <v>15</v>
      </c>
      <c r="V205" s="17">
        <f t="shared" si="17"/>
        <v>12</v>
      </c>
      <c r="W205" s="7">
        <f t="shared" si="18"/>
        <v>6</v>
      </c>
      <c r="X205" s="7" t="str">
        <f>IF(W205&gt;([1]calculations!$B$1+[1]calculations!$B$2),"YES","")</f>
        <v>YES</v>
      </c>
      <c r="Y205" s="7">
        <f>IF($X205="YES",VLOOKUP($F205,'[1]Editors Rescore'!$F$2:$M$103,8,FALSE),"")</f>
        <v>11</v>
      </c>
      <c r="Z205" s="18">
        <f t="shared" si="19"/>
        <v>11.666666666666666</v>
      </c>
    </row>
    <row r="206" spans="1:26" ht="45" x14ac:dyDescent="0.25">
      <c r="A206" s="22" t="s">
        <v>591</v>
      </c>
      <c r="B206" s="10" t="s">
        <v>592</v>
      </c>
      <c r="C206" s="10" t="s">
        <v>593</v>
      </c>
      <c r="D206" s="7" t="s">
        <v>37</v>
      </c>
      <c r="E206" s="7" t="s">
        <v>38</v>
      </c>
      <c r="F206" s="30">
        <v>30569665</v>
      </c>
      <c r="G206" s="7" t="s">
        <v>82</v>
      </c>
      <c r="H206" s="20" t="s">
        <v>84</v>
      </c>
      <c r="I206" s="7" t="s">
        <v>109</v>
      </c>
      <c r="J206" s="21"/>
      <c r="K206" s="21"/>
      <c r="L206" s="20">
        <v>3</v>
      </c>
      <c r="M206" s="7">
        <v>4</v>
      </c>
      <c r="N206" s="20">
        <v>3</v>
      </c>
      <c r="O206" s="7">
        <v>4</v>
      </c>
      <c r="P206" s="20">
        <v>3</v>
      </c>
      <c r="Q206" s="7">
        <v>4</v>
      </c>
      <c r="R206" s="20">
        <v>2</v>
      </c>
      <c r="S206" s="7">
        <v>4</v>
      </c>
      <c r="T206" s="16">
        <f t="shared" si="15"/>
        <v>11</v>
      </c>
      <c r="U206" s="7">
        <f t="shared" si="16"/>
        <v>16</v>
      </c>
      <c r="V206" s="17">
        <f t="shared" si="17"/>
        <v>13.5</v>
      </c>
      <c r="W206" s="7">
        <f t="shared" si="18"/>
        <v>5</v>
      </c>
      <c r="X206" s="7" t="str">
        <f>IF(W206&gt;([1]calculations!$B$1+[1]calculations!$B$2),"YES","")</f>
        <v>YES</v>
      </c>
      <c r="Y206" s="7">
        <f>IF($X206="YES",VLOOKUP($F206,'[1]Editors Rescore'!$F$2:$M$103,8,FALSE),"")</f>
        <v>12</v>
      </c>
      <c r="Z206" s="18">
        <f t="shared" si="19"/>
        <v>13</v>
      </c>
    </row>
    <row r="207" spans="1:26" ht="30" x14ac:dyDescent="0.25">
      <c r="A207" s="22" t="s">
        <v>594</v>
      </c>
      <c r="B207" s="10" t="s">
        <v>595</v>
      </c>
      <c r="C207" s="10" t="s">
        <v>596</v>
      </c>
      <c r="D207" s="7" t="s">
        <v>51</v>
      </c>
      <c r="E207" s="7" t="s">
        <v>30</v>
      </c>
      <c r="F207" s="7">
        <v>30047341</v>
      </c>
      <c r="G207" s="7" t="s">
        <v>31</v>
      </c>
      <c r="H207" s="25" t="s">
        <v>33</v>
      </c>
      <c r="I207" s="7" t="s">
        <v>65</v>
      </c>
      <c r="J207" s="25">
        <v>4</v>
      </c>
      <c r="K207" s="7">
        <v>5</v>
      </c>
      <c r="L207" s="25">
        <v>0</v>
      </c>
      <c r="M207" s="7">
        <v>1</v>
      </c>
      <c r="N207" s="26"/>
      <c r="O207" s="26"/>
      <c r="P207" s="25">
        <v>3</v>
      </c>
      <c r="Q207" s="7">
        <v>4</v>
      </c>
      <c r="R207" s="25">
        <v>3</v>
      </c>
      <c r="S207" s="7">
        <v>5</v>
      </c>
      <c r="T207" s="16">
        <f t="shared" si="15"/>
        <v>10</v>
      </c>
      <c r="U207" s="7">
        <f t="shared" si="16"/>
        <v>15</v>
      </c>
      <c r="V207" s="17">
        <f t="shared" si="17"/>
        <v>12.5</v>
      </c>
      <c r="W207" s="7">
        <f t="shared" si="18"/>
        <v>5</v>
      </c>
      <c r="X207" s="7" t="str">
        <f>IF(W207&gt;([1]calculations!$B$1+[1]calculations!$B$2),"YES","")</f>
        <v>YES</v>
      </c>
      <c r="Y207" s="7">
        <f>IF($X207="YES",VLOOKUP($F207,'[1]Editors Rescore'!$F$2:$M$103,8,FALSE),"")</f>
        <v>11</v>
      </c>
      <c r="Z207" s="18">
        <f t="shared" si="19"/>
        <v>12</v>
      </c>
    </row>
    <row r="208" spans="1:26" ht="30" x14ac:dyDescent="0.25">
      <c r="A208" s="22" t="s">
        <v>597</v>
      </c>
      <c r="B208" s="10" t="s">
        <v>598</v>
      </c>
      <c r="C208" s="10" t="s">
        <v>283</v>
      </c>
      <c r="D208" s="7" t="s">
        <v>37</v>
      </c>
      <c r="E208" s="7" t="s">
        <v>38</v>
      </c>
      <c r="F208" s="7">
        <v>29203307</v>
      </c>
      <c r="G208" s="7" t="s">
        <v>82</v>
      </c>
      <c r="H208" s="20" t="s">
        <v>106</v>
      </c>
      <c r="I208" s="7" t="s">
        <v>83</v>
      </c>
      <c r="J208" s="21"/>
      <c r="K208" s="21"/>
      <c r="L208" s="20">
        <v>3</v>
      </c>
      <c r="M208" s="7">
        <v>2</v>
      </c>
      <c r="N208" s="20">
        <v>4</v>
      </c>
      <c r="O208" s="7">
        <v>4</v>
      </c>
      <c r="P208" s="20">
        <v>5</v>
      </c>
      <c r="Q208" s="7">
        <v>5</v>
      </c>
      <c r="R208" s="20">
        <v>5</v>
      </c>
      <c r="S208" s="7">
        <v>4</v>
      </c>
      <c r="T208" s="16">
        <f t="shared" si="15"/>
        <v>17</v>
      </c>
      <c r="U208" s="7">
        <f t="shared" si="16"/>
        <v>15</v>
      </c>
      <c r="V208" s="17">
        <f t="shared" si="17"/>
        <v>16</v>
      </c>
      <c r="W208" s="7">
        <f t="shared" si="18"/>
        <v>2</v>
      </c>
      <c r="X208" s="7" t="str">
        <f>IF(W208&gt;([1]calculations!$B$1+[1]calculations!$B$2),"YES","")</f>
        <v/>
      </c>
      <c r="Y208" s="7" t="str">
        <f>IF($X208="YES",VLOOKUP($F208,'[1]Editors Rescore'!$F$2:$M$103,8,FALSE),"")</f>
        <v/>
      </c>
      <c r="Z208" s="18">
        <f t="shared" si="19"/>
        <v>16</v>
      </c>
    </row>
    <row r="209" spans="1:26" ht="45" customHeight="1" x14ac:dyDescent="0.25">
      <c r="A209" s="22" t="s">
        <v>599</v>
      </c>
      <c r="B209" s="10" t="s">
        <v>600</v>
      </c>
      <c r="C209" s="10" t="s">
        <v>175</v>
      </c>
      <c r="D209" s="7" t="s">
        <v>37</v>
      </c>
      <c r="E209" s="7" t="s">
        <v>30</v>
      </c>
      <c r="F209" s="7">
        <v>30470513</v>
      </c>
      <c r="G209" s="13" t="s">
        <v>45</v>
      </c>
      <c r="H209" s="20" t="s">
        <v>47</v>
      </c>
      <c r="I209" s="7" t="s">
        <v>88</v>
      </c>
      <c r="J209" s="20">
        <v>5</v>
      </c>
      <c r="K209" s="7">
        <v>4</v>
      </c>
      <c r="L209" s="20">
        <v>3</v>
      </c>
      <c r="M209" s="7">
        <v>2</v>
      </c>
      <c r="N209" s="21"/>
      <c r="O209" s="21"/>
      <c r="P209" s="20">
        <v>5</v>
      </c>
      <c r="Q209" s="7">
        <v>3</v>
      </c>
      <c r="R209" s="20">
        <v>4</v>
      </c>
      <c r="S209" s="7">
        <v>5</v>
      </c>
      <c r="T209" s="16">
        <f t="shared" si="15"/>
        <v>17</v>
      </c>
      <c r="U209" s="7">
        <f t="shared" si="16"/>
        <v>14</v>
      </c>
      <c r="V209" s="17">
        <f t="shared" si="17"/>
        <v>15.5</v>
      </c>
      <c r="W209" s="7">
        <f t="shared" si="18"/>
        <v>3</v>
      </c>
      <c r="X209" s="7" t="str">
        <f>IF(W209&gt;([1]calculations!$B$1+[1]calculations!$B$2),"YES","")</f>
        <v/>
      </c>
      <c r="Y209" s="7" t="str">
        <f>IF($X209="YES",VLOOKUP($F209,'[1]Editors Rescore'!$F$2:$M$103,8,FALSE),"")</f>
        <v/>
      </c>
      <c r="Z209" s="18">
        <f t="shared" si="19"/>
        <v>15.5</v>
      </c>
    </row>
    <row r="210" spans="1:26" ht="45" x14ac:dyDescent="0.25">
      <c r="A210" s="22" t="s">
        <v>601</v>
      </c>
      <c r="B210" s="10" t="s">
        <v>602</v>
      </c>
      <c r="C210" s="10" t="s">
        <v>127</v>
      </c>
      <c r="D210" s="7" t="s">
        <v>37</v>
      </c>
      <c r="E210" s="7" t="s">
        <v>38</v>
      </c>
      <c r="F210" s="7">
        <v>30039785</v>
      </c>
      <c r="G210" s="7" t="s">
        <v>31</v>
      </c>
      <c r="H210" s="25" t="s">
        <v>33</v>
      </c>
      <c r="I210" s="7" t="s">
        <v>65</v>
      </c>
      <c r="J210" s="21"/>
      <c r="K210" s="21"/>
      <c r="L210" s="25">
        <v>4</v>
      </c>
      <c r="M210" s="7">
        <v>4</v>
      </c>
      <c r="N210" s="25">
        <v>3</v>
      </c>
      <c r="O210" s="7">
        <v>3</v>
      </c>
      <c r="P210" s="25">
        <v>5</v>
      </c>
      <c r="Q210" s="7">
        <v>4</v>
      </c>
      <c r="R210" s="25">
        <v>5</v>
      </c>
      <c r="S210" s="7">
        <v>3</v>
      </c>
      <c r="T210" s="16">
        <f t="shared" si="15"/>
        <v>17</v>
      </c>
      <c r="U210" s="7">
        <f t="shared" si="16"/>
        <v>14</v>
      </c>
      <c r="V210" s="17">
        <f t="shared" si="17"/>
        <v>15.5</v>
      </c>
      <c r="W210" s="7">
        <f t="shared" si="18"/>
        <v>3</v>
      </c>
      <c r="X210" s="7" t="str">
        <f>IF(W210&gt;([1]calculations!$B$1+[1]calculations!$B$2),"YES","")</f>
        <v/>
      </c>
      <c r="Y210" s="7" t="str">
        <f>IF($X210="YES",VLOOKUP($F210,'[1]Editors Rescore'!$F$2:$M$103,8,FALSE),"")</f>
        <v/>
      </c>
      <c r="Z210" s="18">
        <f t="shared" si="19"/>
        <v>15.5</v>
      </c>
    </row>
    <row r="211" spans="1:26" ht="45" x14ac:dyDescent="0.25">
      <c r="A211" s="22" t="s">
        <v>603</v>
      </c>
      <c r="B211" s="23" t="s">
        <v>604</v>
      </c>
      <c r="C211" s="23" t="s">
        <v>593</v>
      </c>
      <c r="D211" s="7" t="s">
        <v>37</v>
      </c>
      <c r="E211" s="7" t="s">
        <v>30</v>
      </c>
      <c r="F211" s="7">
        <v>30008174</v>
      </c>
      <c r="G211" s="7" t="s">
        <v>82</v>
      </c>
      <c r="H211" s="20" t="s">
        <v>109</v>
      </c>
      <c r="I211" s="7" t="s">
        <v>106</v>
      </c>
      <c r="J211" s="20">
        <v>3</v>
      </c>
      <c r="K211" s="7">
        <v>5</v>
      </c>
      <c r="L211" s="20">
        <v>2</v>
      </c>
      <c r="M211" s="7">
        <v>1</v>
      </c>
      <c r="N211" s="21"/>
      <c r="O211" s="21"/>
      <c r="P211" s="20">
        <v>3</v>
      </c>
      <c r="Q211" s="7">
        <v>3</v>
      </c>
      <c r="R211" s="20">
        <v>3</v>
      </c>
      <c r="S211" s="7">
        <v>4</v>
      </c>
      <c r="T211" s="16">
        <f t="shared" si="15"/>
        <v>11</v>
      </c>
      <c r="U211" s="7">
        <f t="shared" si="16"/>
        <v>13</v>
      </c>
      <c r="V211" s="17">
        <f t="shared" si="17"/>
        <v>12</v>
      </c>
      <c r="W211" s="7">
        <f t="shared" si="18"/>
        <v>2</v>
      </c>
      <c r="X211" s="7" t="str">
        <f>IF(W211&gt;([1]calculations!$B$1+[1]calculations!$B$2),"YES","")</f>
        <v/>
      </c>
      <c r="Y211" s="7" t="str">
        <f>IF($X211="YES",VLOOKUP($F211,'[1]Editors Rescore'!$F$2:$M$103,8,FALSE),"")</f>
        <v/>
      </c>
      <c r="Z211" s="18">
        <f t="shared" si="19"/>
        <v>12</v>
      </c>
    </row>
    <row r="212" spans="1:26" ht="30" x14ac:dyDescent="0.25">
      <c r="A212" s="10" t="s">
        <v>605</v>
      </c>
      <c r="B212" s="23" t="s">
        <v>606</v>
      </c>
      <c r="C212" s="23" t="s">
        <v>301</v>
      </c>
      <c r="D212" s="13" t="s">
        <v>29</v>
      </c>
      <c r="E212" s="13" t="s">
        <v>30</v>
      </c>
      <c r="F212" s="7">
        <v>29345996</v>
      </c>
      <c r="G212" s="13" t="s">
        <v>39</v>
      </c>
      <c r="H212" s="20" t="s">
        <v>41</v>
      </c>
      <c r="I212" s="7" t="s">
        <v>40</v>
      </c>
      <c r="J212" s="20">
        <v>5</v>
      </c>
      <c r="K212" s="7">
        <v>4</v>
      </c>
      <c r="L212" s="20">
        <v>0</v>
      </c>
      <c r="M212" s="7">
        <v>1</v>
      </c>
      <c r="N212" s="21"/>
      <c r="O212" s="21"/>
      <c r="P212" s="20">
        <v>5</v>
      </c>
      <c r="Q212" s="7">
        <v>4</v>
      </c>
      <c r="R212" s="20">
        <v>5</v>
      </c>
      <c r="S212" s="7">
        <v>5</v>
      </c>
      <c r="T212" s="16">
        <f t="shared" si="15"/>
        <v>15</v>
      </c>
      <c r="U212" s="7">
        <f t="shared" si="16"/>
        <v>14</v>
      </c>
      <c r="V212" s="17">
        <f t="shared" si="17"/>
        <v>14.5</v>
      </c>
      <c r="W212" s="7">
        <f t="shared" si="18"/>
        <v>1</v>
      </c>
      <c r="X212" s="7" t="str">
        <f>IF(W212&gt;([1]calculations!$B$1+[1]calculations!$B$2),"YES","")</f>
        <v/>
      </c>
      <c r="Y212" s="7" t="str">
        <f>IF($X212="YES",VLOOKUP($F212,'[1]Editors Rescore'!$F$2:$M$103,8,FALSE),"")</f>
        <v/>
      </c>
      <c r="Z212" s="18">
        <f t="shared" si="19"/>
        <v>14.5</v>
      </c>
    </row>
    <row r="213" spans="1:26" ht="60" customHeight="1" x14ac:dyDescent="0.25">
      <c r="A213" s="22" t="s">
        <v>607</v>
      </c>
      <c r="B213" s="10" t="s">
        <v>608</v>
      </c>
      <c r="C213" s="10" t="s">
        <v>44</v>
      </c>
      <c r="D213" s="7" t="s">
        <v>37</v>
      </c>
      <c r="E213" s="7" t="s">
        <v>38</v>
      </c>
      <c r="F213" s="7">
        <v>30476111</v>
      </c>
      <c r="G213" s="7" t="s">
        <v>56</v>
      </c>
      <c r="H213" s="20" t="s">
        <v>61</v>
      </c>
      <c r="I213" s="7" t="s">
        <v>57</v>
      </c>
      <c r="J213" s="21"/>
      <c r="K213" s="21"/>
      <c r="L213" s="20">
        <v>4</v>
      </c>
      <c r="M213" s="7">
        <v>4</v>
      </c>
      <c r="N213" s="20">
        <v>4</v>
      </c>
      <c r="O213" s="7">
        <v>4</v>
      </c>
      <c r="P213" s="20">
        <v>5</v>
      </c>
      <c r="Q213" s="7">
        <v>5</v>
      </c>
      <c r="R213" s="20">
        <v>2</v>
      </c>
      <c r="S213" s="7">
        <v>3</v>
      </c>
      <c r="T213" s="16">
        <f t="shared" si="15"/>
        <v>15</v>
      </c>
      <c r="U213" s="7">
        <f t="shared" si="16"/>
        <v>16</v>
      </c>
      <c r="V213" s="17">
        <f t="shared" si="17"/>
        <v>15.5</v>
      </c>
      <c r="W213" s="7">
        <f t="shared" si="18"/>
        <v>1</v>
      </c>
      <c r="X213" s="7" t="str">
        <f>IF(W213&gt;([1]calculations!$B$1+[1]calculations!$B$2),"YES","")</f>
        <v/>
      </c>
      <c r="Y213" s="7" t="str">
        <f>IF($X213="YES",VLOOKUP($F213,'[1]Editors Rescore'!$F$2:$M$103,8,FALSE),"")</f>
        <v/>
      </c>
      <c r="Z213" s="18">
        <f t="shared" si="19"/>
        <v>15.5</v>
      </c>
    </row>
    <row r="214" spans="1:26" ht="30" x14ac:dyDescent="0.25">
      <c r="A214" s="10" t="s">
        <v>609</v>
      </c>
      <c r="B214" s="10" t="s">
        <v>610</v>
      </c>
      <c r="C214" s="10" t="s">
        <v>81</v>
      </c>
      <c r="D214" s="13" t="s">
        <v>37</v>
      </c>
      <c r="E214" s="13" t="s">
        <v>38</v>
      </c>
      <c r="F214" s="13">
        <v>29393003</v>
      </c>
      <c r="G214" s="13" t="s">
        <v>72</v>
      </c>
      <c r="H214" s="20" t="s">
        <v>74</v>
      </c>
      <c r="I214" s="7" t="s">
        <v>73</v>
      </c>
      <c r="J214" s="21"/>
      <c r="K214" s="21"/>
      <c r="L214" s="20">
        <v>4</v>
      </c>
      <c r="M214" s="7">
        <v>4</v>
      </c>
      <c r="N214" s="20">
        <v>4</v>
      </c>
      <c r="O214" s="7">
        <v>4</v>
      </c>
      <c r="P214" s="20">
        <v>3</v>
      </c>
      <c r="Q214" s="7">
        <v>5</v>
      </c>
      <c r="R214" s="20">
        <v>4</v>
      </c>
      <c r="S214" s="7">
        <v>4</v>
      </c>
      <c r="T214" s="16">
        <f t="shared" si="15"/>
        <v>15</v>
      </c>
      <c r="U214" s="7">
        <f t="shared" si="16"/>
        <v>17</v>
      </c>
      <c r="V214" s="17">
        <f t="shared" si="17"/>
        <v>16</v>
      </c>
      <c r="W214" s="7">
        <f t="shared" si="18"/>
        <v>2</v>
      </c>
      <c r="X214" s="7" t="str">
        <f>IF(W214&gt;([1]calculations!$B$1+[1]calculations!$B$2),"YES","")</f>
        <v/>
      </c>
      <c r="Y214" s="7" t="str">
        <f>IF($X214="YES",VLOOKUP($F214,'[1]Editors Rescore'!$F$2:$M$103,8,FALSE),"")</f>
        <v/>
      </c>
      <c r="Z214" s="18">
        <f t="shared" si="19"/>
        <v>16</v>
      </c>
    </row>
    <row r="215" spans="1:26" ht="45" customHeight="1" x14ac:dyDescent="0.25">
      <c r="A215" s="22" t="s">
        <v>611</v>
      </c>
      <c r="B215" s="10" t="s">
        <v>612</v>
      </c>
      <c r="C215" s="10" t="s">
        <v>263</v>
      </c>
      <c r="D215" s="7" t="s">
        <v>37</v>
      </c>
      <c r="E215" s="7" t="s">
        <v>38</v>
      </c>
      <c r="F215" s="7">
        <v>29874242</v>
      </c>
      <c r="G215" s="7" t="s">
        <v>31</v>
      </c>
      <c r="H215" s="25" t="s">
        <v>65</v>
      </c>
      <c r="I215" s="7" t="s">
        <v>52</v>
      </c>
      <c r="J215" s="21"/>
      <c r="K215" s="21"/>
      <c r="L215" s="25">
        <v>3</v>
      </c>
      <c r="M215" s="7">
        <v>4</v>
      </c>
      <c r="N215" s="25">
        <v>4</v>
      </c>
      <c r="O215" s="7">
        <v>4</v>
      </c>
      <c r="P215" s="25">
        <v>4</v>
      </c>
      <c r="Q215" s="7">
        <v>3</v>
      </c>
      <c r="R215" s="25">
        <v>2</v>
      </c>
      <c r="S215" s="7">
        <v>4</v>
      </c>
      <c r="T215" s="16">
        <f t="shared" si="15"/>
        <v>13</v>
      </c>
      <c r="U215" s="7">
        <f t="shared" si="16"/>
        <v>15</v>
      </c>
      <c r="V215" s="17">
        <f t="shared" si="17"/>
        <v>14</v>
      </c>
      <c r="W215" s="7">
        <f t="shared" si="18"/>
        <v>2</v>
      </c>
      <c r="X215" s="7" t="str">
        <f>IF(W215&gt;([1]calculations!$B$1+[1]calculations!$B$2),"YES","")</f>
        <v/>
      </c>
      <c r="Y215" s="7" t="str">
        <f>IF($X215="YES",VLOOKUP($F215,'[1]Editors Rescore'!$F$2:$M$103,8,FALSE),"")</f>
        <v/>
      </c>
      <c r="Z215" s="18">
        <f t="shared" si="19"/>
        <v>14</v>
      </c>
    </row>
    <row r="216" spans="1:26" ht="45" x14ac:dyDescent="0.25">
      <c r="A216" s="22" t="s">
        <v>613</v>
      </c>
      <c r="B216" s="10" t="s">
        <v>614</v>
      </c>
      <c r="C216" s="10" t="s">
        <v>309</v>
      </c>
      <c r="D216" s="7" t="s">
        <v>29</v>
      </c>
      <c r="E216" s="7" t="s">
        <v>30</v>
      </c>
      <c r="F216" s="7">
        <v>27349809</v>
      </c>
      <c r="G216" s="7" t="s">
        <v>82</v>
      </c>
      <c r="H216" s="20" t="s">
        <v>83</v>
      </c>
      <c r="I216" s="7" t="s">
        <v>84</v>
      </c>
      <c r="J216" s="20">
        <v>3</v>
      </c>
      <c r="K216" s="7">
        <v>3</v>
      </c>
      <c r="L216" s="20">
        <v>0</v>
      </c>
      <c r="M216" s="7">
        <v>0</v>
      </c>
      <c r="N216" s="21"/>
      <c r="O216" s="21"/>
      <c r="P216" s="20">
        <v>3</v>
      </c>
      <c r="Q216" s="7">
        <v>3</v>
      </c>
      <c r="R216" s="20">
        <v>1</v>
      </c>
      <c r="S216" s="7">
        <v>1</v>
      </c>
      <c r="T216" s="16">
        <f t="shared" si="15"/>
        <v>7</v>
      </c>
      <c r="U216" s="7">
        <f t="shared" si="16"/>
        <v>7</v>
      </c>
      <c r="V216" s="17">
        <f t="shared" si="17"/>
        <v>7</v>
      </c>
      <c r="W216" s="7">
        <f t="shared" si="18"/>
        <v>0</v>
      </c>
      <c r="X216" s="7" t="str">
        <f>IF(W216&gt;([1]calculations!$B$1+[1]calculations!$B$2),"YES","")</f>
        <v/>
      </c>
      <c r="Y216" s="7" t="str">
        <f>IF($X216="YES",VLOOKUP($F216,'[1]Editors Rescore'!$F$2:$M$103,8,FALSE),"")</f>
        <v/>
      </c>
      <c r="Z216" s="18">
        <f t="shared" si="19"/>
        <v>7</v>
      </c>
    </row>
    <row r="217" spans="1:26" ht="30" x14ac:dyDescent="0.25">
      <c r="A217" s="22" t="s">
        <v>615</v>
      </c>
      <c r="B217" s="10" t="s">
        <v>616</v>
      </c>
      <c r="C217" s="10" t="s">
        <v>617</v>
      </c>
      <c r="D217" s="7" t="s">
        <v>37</v>
      </c>
      <c r="E217" s="7" t="s">
        <v>38</v>
      </c>
      <c r="F217" s="7">
        <v>29728116</v>
      </c>
      <c r="G217" s="7" t="s">
        <v>31</v>
      </c>
      <c r="H217" s="25" t="s">
        <v>32</v>
      </c>
      <c r="I217" s="7" t="s">
        <v>33</v>
      </c>
      <c r="J217" s="21"/>
      <c r="K217" s="21"/>
      <c r="L217" s="63">
        <v>5</v>
      </c>
      <c r="M217" s="7">
        <v>5</v>
      </c>
      <c r="N217" s="63">
        <v>4</v>
      </c>
      <c r="O217" s="7">
        <v>4</v>
      </c>
      <c r="P217" s="63">
        <v>5</v>
      </c>
      <c r="Q217" s="7">
        <v>3</v>
      </c>
      <c r="R217" s="63">
        <v>5</v>
      </c>
      <c r="S217" s="7">
        <v>4</v>
      </c>
      <c r="T217" s="16">
        <f t="shared" si="15"/>
        <v>19</v>
      </c>
      <c r="U217" s="7">
        <f t="shared" si="16"/>
        <v>16</v>
      </c>
      <c r="V217" s="17">
        <f t="shared" si="17"/>
        <v>17.5</v>
      </c>
      <c r="W217" s="7">
        <f t="shared" si="18"/>
        <v>3</v>
      </c>
      <c r="X217" s="7" t="str">
        <f>IF(W217&gt;([1]calculations!$B$1+[1]calculations!$B$2),"YES","")</f>
        <v/>
      </c>
      <c r="Y217" s="7" t="str">
        <f>IF($X217="YES",VLOOKUP($F217,'[1]Editors Rescore'!$F$2:$M$103,8,FALSE),"")</f>
        <v/>
      </c>
      <c r="Z217" s="18">
        <f t="shared" si="19"/>
        <v>17.5</v>
      </c>
    </row>
    <row r="218" spans="1:26" ht="30" x14ac:dyDescent="0.25">
      <c r="A218" s="22" t="s">
        <v>618</v>
      </c>
      <c r="B218" s="10" t="s">
        <v>619</v>
      </c>
      <c r="C218" s="10" t="s">
        <v>620</v>
      </c>
      <c r="D218" s="7" t="s">
        <v>37</v>
      </c>
      <c r="E218" s="7" t="s">
        <v>38</v>
      </c>
      <c r="F218" s="7">
        <v>29713463</v>
      </c>
      <c r="G218" s="7" t="s">
        <v>31</v>
      </c>
      <c r="H218" s="25" t="s">
        <v>33</v>
      </c>
      <c r="I218" s="7" t="s">
        <v>65</v>
      </c>
      <c r="J218" s="21"/>
      <c r="K218" s="21"/>
      <c r="L218" s="25">
        <v>6</v>
      </c>
      <c r="M218" s="7">
        <v>6</v>
      </c>
      <c r="N218" s="25">
        <v>4</v>
      </c>
      <c r="O218" s="7">
        <v>4</v>
      </c>
      <c r="P218" s="25">
        <v>5</v>
      </c>
      <c r="Q218" s="7">
        <v>4</v>
      </c>
      <c r="R218" s="25">
        <v>2</v>
      </c>
      <c r="S218" s="7">
        <v>5</v>
      </c>
      <c r="T218" s="16">
        <f t="shared" si="15"/>
        <v>17</v>
      </c>
      <c r="U218" s="7">
        <f t="shared" si="16"/>
        <v>19</v>
      </c>
      <c r="V218" s="17">
        <f t="shared" si="17"/>
        <v>18</v>
      </c>
      <c r="W218" s="7">
        <f t="shared" si="18"/>
        <v>2</v>
      </c>
      <c r="X218" s="7" t="str">
        <f>IF(W218&gt;([1]calculations!$B$1+[1]calculations!$B$2),"YES","")</f>
        <v/>
      </c>
      <c r="Y218" s="7" t="str">
        <f>IF($X218="YES",VLOOKUP($F218,'[1]Editors Rescore'!$F$2:$M$103,8,FALSE),"")</f>
        <v/>
      </c>
      <c r="Z218" s="18">
        <f t="shared" si="19"/>
        <v>18</v>
      </c>
    </row>
    <row r="219" spans="1:26" ht="45" customHeight="1" x14ac:dyDescent="0.25">
      <c r="A219" s="22" t="s">
        <v>621</v>
      </c>
      <c r="B219" s="10" t="s">
        <v>622</v>
      </c>
      <c r="C219" s="10" t="s">
        <v>623</v>
      </c>
      <c r="D219" s="7" t="s">
        <v>37</v>
      </c>
      <c r="E219" s="7" t="s">
        <v>38</v>
      </c>
      <c r="F219" s="7">
        <v>29760867</v>
      </c>
      <c r="G219" s="7" t="s">
        <v>31</v>
      </c>
      <c r="H219" s="25" t="s">
        <v>52</v>
      </c>
      <c r="I219" s="7" t="s">
        <v>32</v>
      </c>
      <c r="J219" s="21"/>
      <c r="K219" s="21"/>
      <c r="L219" s="25">
        <v>3</v>
      </c>
      <c r="M219" s="7">
        <v>3</v>
      </c>
      <c r="N219" s="25">
        <v>4</v>
      </c>
      <c r="O219" s="7">
        <v>4</v>
      </c>
      <c r="P219" s="25">
        <v>5</v>
      </c>
      <c r="Q219" s="7">
        <v>5</v>
      </c>
      <c r="R219" s="25">
        <v>5</v>
      </c>
      <c r="S219" s="7">
        <v>4</v>
      </c>
      <c r="T219" s="16">
        <f t="shared" si="15"/>
        <v>17</v>
      </c>
      <c r="U219" s="7">
        <f t="shared" si="16"/>
        <v>16</v>
      </c>
      <c r="V219" s="17">
        <f t="shared" si="17"/>
        <v>16.5</v>
      </c>
      <c r="W219" s="7">
        <f t="shared" si="18"/>
        <v>1</v>
      </c>
      <c r="X219" s="7" t="str">
        <f>IF(W219&gt;([1]calculations!$B$1+[1]calculations!$B$2),"YES","")</f>
        <v/>
      </c>
      <c r="Y219" s="7" t="str">
        <f>IF($X219="YES",VLOOKUP($F219,'[1]Editors Rescore'!$F$2:$M$103,8,FALSE),"")</f>
        <v/>
      </c>
      <c r="Z219" s="18">
        <f t="shared" si="19"/>
        <v>16.5</v>
      </c>
    </row>
    <row r="220" spans="1:26" ht="30" x14ac:dyDescent="0.25">
      <c r="A220" s="22" t="s">
        <v>624</v>
      </c>
      <c r="B220" s="10" t="s">
        <v>625</v>
      </c>
      <c r="C220" s="10" t="s">
        <v>127</v>
      </c>
      <c r="D220" s="7" t="s">
        <v>29</v>
      </c>
      <c r="E220" s="7" t="s">
        <v>38</v>
      </c>
      <c r="F220" s="30">
        <v>30255831</v>
      </c>
      <c r="G220" s="7" t="s">
        <v>82</v>
      </c>
      <c r="H220" s="20" t="s">
        <v>84</v>
      </c>
      <c r="I220" s="7" t="s">
        <v>109</v>
      </c>
      <c r="J220" s="21"/>
      <c r="K220" s="21"/>
      <c r="L220" s="20">
        <v>4</v>
      </c>
      <c r="M220" s="7">
        <v>3</v>
      </c>
      <c r="N220" s="20">
        <v>3</v>
      </c>
      <c r="O220" s="7">
        <v>4</v>
      </c>
      <c r="P220" s="20">
        <v>3</v>
      </c>
      <c r="Q220" s="7">
        <v>3</v>
      </c>
      <c r="R220" s="20">
        <v>3</v>
      </c>
      <c r="S220" s="7">
        <v>3</v>
      </c>
      <c r="T220" s="16">
        <f t="shared" si="15"/>
        <v>13</v>
      </c>
      <c r="U220" s="7">
        <f t="shared" si="16"/>
        <v>13</v>
      </c>
      <c r="V220" s="17">
        <f t="shared" si="17"/>
        <v>13</v>
      </c>
      <c r="W220" s="7">
        <f t="shared" si="18"/>
        <v>0</v>
      </c>
      <c r="X220" s="7" t="str">
        <f>IF(W220&gt;([1]calculations!$B$1+[1]calculations!$B$2),"YES","")</f>
        <v/>
      </c>
      <c r="Y220" s="7" t="str">
        <f>IF($X220="YES",VLOOKUP($F220,'[1]Editors Rescore'!$F$2:$M$103,8,FALSE),"")</f>
        <v/>
      </c>
      <c r="Z220" s="18">
        <f t="shared" si="19"/>
        <v>13</v>
      </c>
    </row>
    <row r="221" spans="1:26" ht="30" x14ac:dyDescent="0.25">
      <c r="A221" s="10" t="s">
        <v>626</v>
      </c>
      <c r="B221" s="10" t="s">
        <v>627</v>
      </c>
      <c r="C221" s="10" t="s">
        <v>628</v>
      </c>
      <c r="D221" s="13" t="s">
        <v>29</v>
      </c>
      <c r="E221" s="13" t="s">
        <v>38</v>
      </c>
      <c r="F221" s="13">
        <v>30397963</v>
      </c>
      <c r="G221" s="13" t="s">
        <v>45</v>
      </c>
      <c r="H221" s="20" t="s">
        <v>69</v>
      </c>
      <c r="I221" s="7" t="s">
        <v>46</v>
      </c>
      <c r="J221" s="21"/>
      <c r="K221" s="21"/>
      <c r="L221" s="20">
        <v>4</v>
      </c>
      <c r="M221" s="7">
        <v>5</v>
      </c>
      <c r="N221" s="20">
        <v>3</v>
      </c>
      <c r="O221" s="7">
        <v>1</v>
      </c>
      <c r="P221" s="20">
        <v>3</v>
      </c>
      <c r="Q221" s="7">
        <v>1</v>
      </c>
      <c r="R221" s="20">
        <v>3</v>
      </c>
      <c r="S221" s="7">
        <v>3</v>
      </c>
      <c r="T221" s="16">
        <f t="shared" si="15"/>
        <v>13</v>
      </c>
      <c r="U221" s="7">
        <f t="shared" si="16"/>
        <v>10</v>
      </c>
      <c r="V221" s="17">
        <f t="shared" si="17"/>
        <v>11.5</v>
      </c>
      <c r="W221" s="7">
        <f t="shared" si="18"/>
        <v>3</v>
      </c>
      <c r="X221" s="7" t="str">
        <f>IF(W221&gt;([1]calculations!$B$1+[1]calculations!$B$2),"YES","")</f>
        <v/>
      </c>
      <c r="Y221" s="7" t="str">
        <f>IF($X221="YES",VLOOKUP($F221,'[1]Editors Rescore'!$F$2:$M$103,8,FALSE),"")</f>
        <v/>
      </c>
      <c r="Z221" s="18">
        <f t="shared" si="19"/>
        <v>11.5</v>
      </c>
    </row>
    <row r="222" spans="1:26" ht="30" x14ac:dyDescent="0.25">
      <c r="A222" s="33" t="s">
        <v>629</v>
      </c>
      <c r="B222" s="23" t="s">
        <v>630</v>
      </c>
      <c r="C222" s="23" t="s">
        <v>269</v>
      </c>
      <c r="D222" s="7" t="s">
        <v>37</v>
      </c>
      <c r="E222" s="7" t="s">
        <v>38</v>
      </c>
      <c r="F222" s="7">
        <v>29709007</v>
      </c>
      <c r="G222" s="7" t="s">
        <v>56</v>
      </c>
      <c r="H222" s="20" t="s">
        <v>78</v>
      </c>
      <c r="I222" s="7" t="s">
        <v>100</v>
      </c>
      <c r="J222" s="21"/>
      <c r="K222" s="21"/>
      <c r="L222" s="20">
        <v>4</v>
      </c>
      <c r="M222" s="7">
        <v>3</v>
      </c>
      <c r="N222" s="20">
        <v>4</v>
      </c>
      <c r="O222" s="7">
        <v>4</v>
      </c>
      <c r="P222" s="20">
        <v>5</v>
      </c>
      <c r="Q222" s="7">
        <v>1</v>
      </c>
      <c r="R222" s="20">
        <v>3</v>
      </c>
      <c r="S222" s="7">
        <v>3</v>
      </c>
      <c r="T222" s="16">
        <f t="shared" si="15"/>
        <v>16</v>
      </c>
      <c r="U222" s="7">
        <f t="shared" si="16"/>
        <v>11</v>
      </c>
      <c r="V222" s="17">
        <f t="shared" si="17"/>
        <v>13.5</v>
      </c>
      <c r="W222" s="7">
        <f t="shared" si="18"/>
        <v>5</v>
      </c>
      <c r="X222" s="7" t="str">
        <f>IF(W222&gt;([1]calculations!$B$1+[1]calculations!$B$2),"YES","")</f>
        <v>YES</v>
      </c>
      <c r="Y222" s="7">
        <f>IF($X222="YES",VLOOKUP($F222,'[1]Editors Rescore'!$F$2:$M$103,8,FALSE),"")</f>
        <v>14</v>
      </c>
      <c r="Z222" s="18">
        <f t="shared" si="19"/>
        <v>13.666666666666666</v>
      </c>
    </row>
    <row r="223" spans="1:26" ht="30" x14ac:dyDescent="0.25">
      <c r="A223" s="22" t="s">
        <v>631</v>
      </c>
      <c r="B223" s="10" t="s">
        <v>632</v>
      </c>
      <c r="C223" s="10" t="s">
        <v>633</v>
      </c>
      <c r="D223" s="7" t="s">
        <v>37</v>
      </c>
      <c r="E223" s="7" t="s">
        <v>38</v>
      </c>
      <c r="F223" s="40">
        <v>29682010</v>
      </c>
      <c r="G223" s="7" t="s">
        <v>56</v>
      </c>
      <c r="H223" s="20" t="s">
        <v>100</v>
      </c>
      <c r="I223" s="7" t="s">
        <v>61</v>
      </c>
      <c r="J223" s="21"/>
      <c r="K223" s="21"/>
      <c r="L223" s="20">
        <v>4</v>
      </c>
      <c r="M223" s="7">
        <v>4</v>
      </c>
      <c r="N223" s="20">
        <v>3</v>
      </c>
      <c r="O223" s="7">
        <v>4</v>
      </c>
      <c r="P223" s="20">
        <v>2</v>
      </c>
      <c r="Q223" s="7">
        <v>1</v>
      </c>
      <c r="R223" s="20">
        <v>2</v>
      </c>
      <c r="S223" s="7">
        <v>2</v>
      </c>
      <c r="T223" s="16">
        <f t="shared" si="15"/>
        <v>11</v>
      </c>
      <c r="U223" s="7">
        <f t="shared" si="16"/>
        <v>11</v>
      </c>
      <c r="V223" s="17">
        <f t="shared" si="17"/>
        <v>11</v>
      </c>
      <c r="W223" s="7">
        <f t="shared" si="18"/>
        <v>0</v>
      </c>
      <c r="X223" s="7" t="str">
        <f>IF(W223&gt;([1]calculations!$B$1+[1]calculations!$B$2),"YES","")</f>
        <v/>
      </c>
      <c r="Y223" s="7" t="str">
        <f>IF($X223="YES",VLOOKUP($F223,'[1]Editors Rescore'!$F$2:$M$103,8,FALSE),"")</f>
        <v/>
      </c>
      <c r="Z223" s="18">
        <f t="shared" si="19"/>
        <v>11</v>
      </c>
    </row>
    <row r="224" spans="1:26" ht="30" x14ac:dyDescent="0.25">
      <c r="A224" s="10" t="s">
        <v>634</v>
      </c>
      <c r="B224" s="23" t="s">
        <v>635</v>
      </c>
      <c r="C224" s="23" t="s">
        <v>275</v>
      </c>
      <c r="D224" s="7" t="s">
        <v>37</v>
      </c>
      <c r="E224" s="13" t="s">
        <v>38</v>
      </c>
      <c r="F224" s="7">
        <v>29937011</v>
      </c>
      <c r="G224" s="13" t="s">
        <v>45</v>
      </c>
      <c r="H224" s="20" t="s">
        <v>46</v>
      </c>
      <c r="I224" s="7" t="s">
        <v>47</v>
      </c>
      <c r="J224" s="21"/>
      <c r="K224" s="21"/>
      <c r="L224" s="16">
        <v>4</v>
      </c>
      <c r="M224" s="7">
        <v>3</v>
      </c>
      <c r="N224" s="16">
        <v>1</v>
      </c>
      <c r="O224" s="7">
        <v>1</v>
      </c>
      <c r="P224" s="16">
        <v>5</v>
      </c>
      <c r="Q224" s="7">
        <v>5</v>
      </c>
      <c r="R224" s="16">
        <v>5</v>
      </c>
      <c r="S224" s="7">
        <v>1</v>
      </c>
      <c r="T224" s="16">
        <f t="shared" si="15"/>
        <v>15</v>
      </c>
      <c r="U224" s="7">
        <f t="shared" si="16"/>
        <v>10</v>
      </c>
      <c r="V224" s="17">
        <f t="shared" si="17"/>
        <v>12.5</v>
      </c>
      <c r="W224" s="7">
        <f t="shared" si="18"/>
        <v>5</v>
      </c>
      <c r="X224" s="7" t="str">
        <f>IF(W224&gt;([1]calculations!$B$1+[1]calculations!$B$2),"YES","")</f>
        <v>YES</v>
      </c>
      <c r="Y224" s="7">
        <f>IF($X224="YES",VLOOKUP($F224,'[1]Editors Rescore'!$F$2:$M$103,8,FALSE),"")</f>
        <v>12</v>
      </c>
      <c r="Z224" s="18">
        <f t="shared" si="19"/>
        <v>12.333333333333334</v>
      </c>
    </row>
    <row r="225" spans="1:26" ht="30" x14ac:dyDescent="0.25">
      <c r="A225" s="22" t="s">
        <v>636</v>
      </c>
      <c r="B225" s="10" t="s">
        <v>637</v>
      </c>
      <c r="C225" s="10" t="s">
        <v>638</v>
      </c>
      <c r="D225" s="7" t="s">
        <v>37</v>
      </c>
      <c r="E225" s="7" t="s">
        <v>30</v>
      </c>
      <c r="F225" s="7">
        <v>29480409</v>
      </c>
      <c r="G225" s="7" t="s">
        <v>72</v>
      </c>
      <c r="H225" s="20" t="s">
        <v>73</v>
      </c>
      <c r="I225" s="7" t="s">
        <v>74</v>
      </c>
      <c r="J225" s="20">
        <v>5</v>
      </c>
      <c r="K225" s="7">
        <v>5</v>
      </c>
      <c r="L225" s="20">
        <v>5</v>
      </c>
      <c r="M225" s="7">
        <v>1</v>
      </c>
      <c r="N225" s="21"/>
      <c r="O225" s="21"/>
      <c r="P225" s="20">
        <v>4</v>
      </c>
      <c r="Q225" s="7">
        <v>4</v>
      </c>
      <c r="R225" s="20">
        <v>3</v>
      </c>
      <c r="S225" s="7">
        <v>1</v>
      </c>
      <c r="T225" s="16">
        <f t="shared" si="15"/>
        <v>17</v>
      </c>
      <c r="U225" s="7">
        <f t="shared" si="16"/>
        <v>11</v>
      </c>
      <c r="V225" s="17">
        <f t="shared" si="17"/>
        <v>14</v>
      </c>
      <c r="W225" s="7">
        <f t="shared" si="18"/>
        <v>6</v>
      </c>
      <c r="X225" s="7" t="str">
        <f>IF(W225&gt;([1]calculations!$B$1+[1]calculations!$B$2),"YES","")</f>
        <v>YES</v>
      </c>
      <c r="Y225" s="7">
        <f>IF($X225="YES",VLOOKUP($F225,'[1]Editors Rescore'!$F$2:$M$103,8,FALSE),"")</f>
        <v>5</v>
      </c>
      <c r="Z225" s="18">
        <f t="shared" si="19"/>
        <v>11</v>
      </c>
    </row>
    <row r="226" spans="1:26" ht="45" x14ac:dyDescent="0.25">
      <c r="A226" s="22" t="s">
        <v>639</v>
      </c>
      <c r="B226" s="10" t="s">
        <v>640</v>
      </c>
      <c r="C226" s="10" t="s">
        <v>641</v>
      </c>
      <c r="D226" s="7" t="s">
        <v>29</v>
      </c>
      <c r="E226" s="7" t="s">
        <v>38</v>
      </c>
      <c r="F226" s="7">
        <v>29868234</v>
      </c>
      <c r="G226" s="7" t="s">
        <v>31</v>
      </c>
      <c r="H226" s="25" t="s">
        <v>65</v>
      </c>
      <c r="I226" s="7" t="s">
        <v>52</v>
      </c>
      <c r="J226" s="21"/>
      <c r="K226" s="21"/>
      <c r="L226" s="25">
        <v>2</v>
      </c>
      <c r="M226" s="7">
        <v>4</v>
      </c>
      <c r="N226" s="25">
        <v>4</v>
      </c>
      <c r="O226" s="7">
        <v>4</v>
      </c>
      <c r="P226" s="25">
        <v>3</v>
      </c>
      <c r="Q226" s="7">
        <v>3</v>
      </c>
      <c r="R226" s="25">
        <v>3</v>
      </c>
      <c r="S226" s="7">
        <v>4</v>
      </c>
      <c r="T226" s="16">
        <f t="shared" si="15"/>
        <v>12</v>
      </c>
      <c r="U226" s="7">
        <f t="shared" si="16"/>
        <v>15</v>
      </c>
      <c r="V226" s="17">
        <f t="shared" si="17"/>
        <v>13.5</v>
      </c>
      <c r="W226" s="7">
        <f t="shared" si="18"/>
        <v>3</v>
      </c>
      <c r="X226" s="7" t="str">
        <f>IF(W226&gt;([1]calculations!$B$1+[1]calculations!$B$2),"YES","")</f>
        <v/>
      </c>
      <c r="Y226" s="7" t="str">
        <f>IF($X226="YES",VLOOKUP($F226,'[1]Editors Rescore'!$F$2:$M$103,8,FALSE),"")</f>
        <v/>
      </c>
      <c r="Z226" s="18">
        <f t="shared" si="19"/>
        <v>13.5</v>
      </c>
    </row>
    <row r="227" spans="1:26" ht="45" customHeight="1" x14ac:dyDescent="0.25">
      <c r="A227" s="33" t="s">
        <v>642</v>
      </c>
      <c r="B227" s="23" t="s">
        <v>643</v>
      </c>
      <c r="C227" s="23" t="s">
        <v>127</v>
      </c>
      <c r="D227" s="7" t="s">
        <v>37</v>
      </c>
      <c r="E227" s="7" t="s">
        <v>38</v>
      </c>
      <c r="F227" s="40">
        <v>29692306</v>
      </c>
      <c r="G227" s="7" t="s">
        <v>56</v>
      </c>
      <c r="H227" s="20" t="s">
        <v>100</v>
      </c>
      <c r="I227" s="7" t="s">
        <v>61</v>
      </c>
      <c r="J227" s="21"/>
      <c r="K227" s="21"/>
      <c r="L227" s="20">
        <v>4</v>
      </c>
      <c r="M227" s="7">
        <v>4</v>
      </c>
      <c r="N227" s="20">
        <v>4</v>
      </c>
      <c r="O227" s="7">
        <v>3</v>
      </c>
      <c r="P227" s="20">
        <v>3</v>
      </c>
      <c r="Q227" s="7">
        <v>2</v>
      </c>
      <c r="R227" s="20">
        <v>2</v>
      </c>
      <c r="S227" s="7">
        <v>1</v>
      </c>
      <c r="T227" s="16">
        <f t="shared" si="15"/>
        <v>13</v>
      </c>
      <c r="U227" s="7">
        <f t="shared" si="16"/>
        <v>10</v>
      </c>
      <c r="V227" s="17">
        <f t="shared" si="17"/>
        <v>11.5</v>
      </c>
      <c r="W227" s="7">
        <f t="shared" si="18"/>
        <v>3</v>
      </c>
      <c r="X227" s="7" t="str">
        <f>IF(W227&gt;([1]calculations!$B$1+[1]calculations!$B$2),"YES","")</f>
        <v/>
      </c>
      <c r="Y227" s="7" t="str">
        <f>IF($X227="YES",VLOOKUP($F227,'[1]Editors Rescore'!$F$2:$M$103,8,FALSE),"")</f>
        <v/>
      </c>
      <c r="Z227" s="18">
        <f t="shared" si="19"/>
        <v>11.5</v>
      </c>
    </row>
    <row r="228" spans="1:26" ht="30" x14ac:dyDescent="0.25">
      <c r="A228" s="22" t="s">
        <v>644</v>
      </c>
      <c r="B228" s="10" t="s">
        <v>645</v>
      </c>
      <c r="C228" s="10" t="s">
        <v>646</v>
      </c>
      <c r="D228" s="7" t="s">
        <v>37</v>
      </c>
      <c r="E228" s="7" t="s">
        <v>30</v>
      </c>
      <c r="F228" s="7">
        <v>29426307</v>
      </c>
      <c r="G228" s="7" t="s">
        <v>72</v>
      </c>
      <c r="H228" s="20" t="s">
        <v>74</v>
      </c>
      <c r="I228" s="7" t="s">
        <v>73</v>
      </c>
      <c r="J228" s="20">
        <v>5</v>
      </c>
      <c r="K228" s="7">
        <v>5</v>
      </c>
      <c r="L228" s="20">
        <v>5</v>
      </c>
      <c r="M228" s="7">
        <v>3</v>
      </c>
      <c r="N228" s="21"/>
      <c r="O228" s="21"/>
      <c r="P228" s="20">
        <v>5</v>
      </c>
      <c r="Q228" s="7">
        <v>5</v>
      </c>
      <c r="R228" s="20">
        <v>4</v>
      </c>
      <c r="S228" s="7">
        <v>4</v>
      </c>
      <c r="T228" s="16">
        <f t="shared" si="15"/>
        <v>19</v>
      </c>
      <c r="U228" s="7">
        <f t="shared" si="16"/>
        <v>17</v>
      </c>
      <c r="V228" s="17">
        <f t="shared" si="17"/>
        <v>18</v>
      </c>
      <c r="W228" s="7">
        <f t="shared" si="18"/>
        <v>2</v>
      </c>
      <c r="X228" s="7" t="str">
        <f>IF(W228&gt;([1]calculations!$B$1+[1]calculations!$B$2),"YES","")</f>
        <v/>
      </c>
      <c r="Y228" s="7" t="str">
        <f>IF($X228="YES",VLOOKUP($F228,'[1]Editors Rescore'!$F$2:$M$103,8,FALSE),"")</f>
        <v/>
      </c>
      <c r="Z228" s="18">
        <f t="shared" si="19"/>
        <v>18</v>
      </c>
    </row>
    <row r="229" spans="1:26" ht="30" x14ac:dyDescent="0.25">
      <c r="A229" s="22" t="s">
        <v>647</v>
      </c>
      <c r="B229" s="23" t="s">
        <v>648</v>
      </c>
      <c r="C229" s="10" t="s">
        <v>649</v>
      </c>
      <c r="D229" s="7" t="s">
        <v>29</v>
      </c>
      <c r="E229" s="7" t="s">
        <v>38</v>
      </c>
      <c r="F229" s="7">
        <v>29387143</v>
      </c>
      <c r="G229" s="7" t="s">
        <v>82</v>
      </c>
      <c r="H229" s="20" t="s">
        <v>84</v>
      </c>
      <c r="I229" s="7" t="s">
        <v>109</v>
      </c>
      <c r="J229" s="21"/>
      <c r="K229" s="21"/>
      <c r="L229" s="20">
        <v>3</v>
      </c>
      <c r="M229" s="7">
        <v>4</v>
      </c>
      <c r="N229" s="20">
        <v>4</v>
      </c>
      <c r="O229" s="7">
        <v>4</v>
      </c>
      <c r="P229" s="20">
        <v>3</v>
      </c>
      <c r="Q229" s="7">
        <v>4</v>
      </c>
      <c r="R229" s="20">
        <v>2</v>
      </c>
      <c r="S229" s="7">
        <v>3</v>
      </c>
      <c r="T229" s="16">
        <f t="shared" si="15"/>
        <v>12</v>
      </c>
      <c r="U229" s="7">
        <f t="shared" si="16"/>
        <v>15</v>
      </c>
      <c r="V229" s="17">
        <f t="shared" si="17"/>
        <v>13.5</v>
      </c>
      <c r="W229" s="7">
        <f t="shared" si="18"/>
        <v>3</v>
      </c>
      <c r="X229" s="7" t="str">
        <f>IF(W229&gt;([1]calculations!$B$1+[1]calculations!$B$2),"YES","")</f>
        <v/>
      </c>
      <c r="Y229" s="7" t="str">
        <f>IF($X229="YES",VLOOKUP($F229,'[1]Editors Rescore'!$F$2:$M$103,8,FALSE),"")</f>
        <v/>
      </c>
      <c r="Z229" s="18">
        <f t="shared" si="19"/>
        <v>13.5</v>
      </c>
    </row>
    <row r="230" spans="1:26" ht="45" x14ac:dyDescent="0.25">
      <c r="A230" s="22" t="s">
        <v>650</v>
      </c>
      <c r="B230" s="10" t="s">
        <v>651</v>
      </c>
      <c r="C230" s="10" t="s">
        <v>309</v>
      </c>
      <c r="D230" s="7" t="s">
        <v>29</v>
      </c>
      <c r="E230" s="7" t="s">
        <v>38</v>
      </c>
      <c r="F230" s="7">
        <v>28764818</v>
      </c>
      <c r="G230" s="7" t="s">
        <v>82</v>
      </c>
      <c r="H230" s="20" t="s">
        <v>83</v>
      </c>
      <c r="I230" s="7" t="s">
        <v>84</v>
      </c>
      <c r="J230" s="21"/>
      <c r="K230" s="21"/>
      <c r="L230" s="20">
        <v>3</v>
      </c>
      <c r="M230" s="7">
        <v>4</v>
      </c>
      <c r="N230" s="20">
        <v>2</v>
      </c>
      <c r="O230" s="7">
        <v>3</v>
      </c>
      <c r="P230" s="20">
        <v>3</v>
      </c>
      <c r="Q230" s="7">
        <v>3</v>
      </c>
      <c r="R230" s="20">
        <v>2</v>
      </c>
      <c r="S230" s="7">
        <v>3</v>
      </c>
      <c r="T230" s="16">
        <f t="shared" si="15"/>
        <v>10</v>
      </c>
      <c r="U230" s="7">
        <f t="shared" si="16"/>
        <v>13</v>
      </c>
      <c r="V230" s="17">
        <f t="shared" si="17"/>
        <v>11.5</v>
      </c>
      <c r="W230" s="7">
        <f t="shared" si="18"/>
        <v>3</v>
      </c>
      <c r="X230" s="7" t="str">
        <f>IF(W230&gt;([1]calculations!$B$1+[1]calculations!$B$2),"YES","")</f>
        <v/>
      </c>
      <c r="Y230" s="7" t="str">
        <f>IF($X230="YES",VLOOKUP($F230,'[1]Editors Rescore'!$F$2:$M$103,8,FALSE),"")</f>
        <v/>
      </c>
      <c r="Z230" s="18">
        <f t="shared" si="19"/>
        <v>11.5</v>
      </c>
    </row>
    <row r="231" spans="1:26" ht="30" x14ac:dyDescent="0.25">
      <c r="A231" s="22" t="s">
        <v>652</v>
      </c>
      <c r="B231" s="10" t="s">
        <v>653</v>
      </c>
      <c r="C231" s="10" t="s">
        <v>654</v>
      </c>
      <c r="D231" s="7" t="s">
        <v>51</v>
      </c>
      <c r="E231" s="7" t="s">
        <v>30</v>
      </c>
      <c r="F231" s="7">
        <v>28263204</v>
      </c>
      <c r="G231" s="7" t="s">
        <v>82</v>
      </c>
      <c r="H231" s="20" t="s">
        <v>83</v>
      </c>
      <c r="I231" s="7" t="s">
        <v>84</v>
      </c>
      <c r="J231" s="20">
        <v>5</v>
      </c>
      <c r="K231" s="7">
        <v>5</v>
      </c>
      <c r="L231" s="20">
        <v>3</v>
      </c>
      <c r="M231" s="7">
        <v>3</v>
      </c>
      <c r="N231" s="21"/>
      <c r="O231" s="21"/>
      <c r="P231" s="20">
        <v>5</v>
      </c>
      <c r="Q231" s="7">
        <v>5</v>
      </c>
      <c r="R231" s="20">
        <v>4</v>
      </c>
      <c r="S231" s="7">
        <v>4</v>
      </c>
      <c r="T231" s="16">
        <f t="shared" si="15"/>
        <v>17</v>
      </c>
      <c r="U231" s="7">
        <f t="shared" si="16"/>
        <v>17</v>
      </c>
      <c r="V231" s="17">
        <f t="shared" si="17"/>
        <v>17</v>
      </c>
      <c r="W231" s="7">
        <f t="shared" si="18"/>
        <v>0</v>
      </c>
      <c r="X231" s="7" t="str">
        <f>IF(W231&gt;([1]calculations!$B$1+[1]calculations!$B$2),"YES","")</f>
        <v/>
      </c>
      <c r="Y231" s="7" t="str">
        <f>IF($X231="YES",VLOOKUP($F231,'[1]Editors Rescore'!$F$2:$M$103,8,FALSE),"")</f>
        <v/>
      </c>
      <c r="Z231" s="18">
        <f t="shared" si="19"/>
        <v>17</v>
      </c>
    </row>
    <row r="232" spans="1:26" ht="45" customHeight="1" x14ac:dyDescent="0.25">
      <c r="A232" s="10" t="s">
        <v>655</v>
      </c>
      <c r="B232" s="10" t="s">
        <v>656</v>
      </c>
      <c r="C232" s="10" t="s">
        <v>646</v>
      </c>
      <c r="D232" s="13" t="s">
        <v>37</v>
      </c>
      <c r="E232" s="13" t="s">
        <v>38</v>
      </c>
      <c r="F232" s="13">
        <v>30285667</v>
      </c>
      <c r="G232" s="13" t="s">
        <v>31</v>
      </c>
      <c r="H232" s="14" t="s">
        <v>33</v>
      </c>
      <c r="I232" s="13" t="s">
        <v>65</v>
      </c>
      <c r="J232" s="15"/>
      <c r="K232" s="15"/>
      <c r="L232" s="14">
        <v>4</v>
      </c>
      <c r="M232" s="13">
        <v>4</v>
      </c>
      <c r="N232" s="14">
        <v>4</v>
      </c>
      <c r="O232" s="13">
        <v>4</v>
      </c>
      <c r="P232" s="14">
        <v>5</v>
      </c>
      <c r="Q232" s="13">
        <v>4</v>
      </c>
      <c r="R232" s="14">
        <v>4</v>
      </c>
      <c r="S232" s="13">
        <v>4</v>
      </c>
      <c r="T232" s="16">
        <f t="shared" si="15"/>
        <v>17</v>
      </c>
      <c r="U232" s="7">
        <f t="shared" si="16"/>
        <v>16</v>
      </c>
      <c r="V232" s="17">
        <f t="shared" si="17"/>
        <v>16.5</v>
      </c>
      <c r="W232" s="7">
        <f t="shared" si="18"/>
        <v>1</v>
      </c>
      <c r="X232" s="7" t="str">
        <f>IF(W232&gt;([1]calculations!$B$1+[1]calculations!$B$2),"YES","")</f>
        <v/>
      </c>
      <c r="Y232" s="7" t="str">
        <f>IF($X232="YES",VLOOKUP($F232,'[1]Editors Rescore'!$F$2:$M$103,8,FALSE),"")</f>
        <v/>
      </c>
      <c r="Z232" s="18">
        <f t="shared" si="19"/>
        <v>16.5</v>
      </c>
    </row>
    <row r="233" spans="1:26" ht="45" x14ac:dyDescent="0.25">
      <c r="A233" s="22" t="s">
        <v>657</v>
      </c>
      <c r="B233" s="10" t="s">
        <v>658</v>
      </c>
      <c r="C233" s="10" t="s">
        <v>659</v>
      </c>
      <c r="D233" s="7" t="s">
        <v>37</v>
      </c>
      <c r="E233" s="7" t="s">
        <v>30</v>
      </c>
      <c r="F233" s="7">
        <v>29869797</v>
      </c>
      <c r="G233" s="7" t="s">
        <v>31</v>
      </c>
      <c r="H233" s="20" t="s">
        <v>65</v>
      </c>
      <c r="I233" s="7" t="s">
        <v>52</v>
      </c>
      <c r="J233" s="20">
        <v>5</v>
      </c>
      <c r="K233" s="7">
        <v>5</v>
      </c>
      <c r="L233" s="20">
        <v>5</v>
      </c>
      <c r="M233" s="7">
        <v>4</v>
      </c>
      <c r="N233" s="21"/>
      <c r="O233" s="21"/>
      <c r="P233" s="20">
        <v>5</v>
      </c>
      <c r="Q233" s="7">
        <v>1</v>
      </c>
      <c r="R233" s="20">
        <v>3</v>
      </c>
      <c r="S233" s="7">
        <v>1</v>
      </c>
      <c r="T233" s="16">
        <f t="shared" si="15"/>
        <v>18</v>
      </c>
      <c r="U233" s="7">
        <f t="shared" si="16"/>
        <v>11</v>
      </c>
      <c r="V233" s="17">
        <f t="shared" si="17"/>
        <v>14.5</v>
      </c>
      <c r="W233" s="7">
        <f t="shared" si="18"/>
        <v>7</v>
      </c>
      <c r="X233" s="7" t="str">
        <f>IF(W233&gt;([1]calculations!$B$1+[1]calculations!$B$2),"YES","")</f>
        <v>YES</v>
      </c>
      <c r="Y233" s="7">
        <f>IF($X233="YES",VLOOKUP($F233,'[1]Editors Rescore'!$F$2:$M$103,8,FALSE),"")</f>
        <v>14</v>
      </c>
      <c r="Z233" s="18">
        <f t="shared" si="19"/>
        <v>14.333333333333334</v>
      </c>
    </row>
    <row r="234" spans="1:26" ht="45" x14ac:dyDescent="0.25">
      <c r="A234" s="10" t="s">
        <v>660</v>
      </c>
      <c r="B234" s="10" t="s">
        <v>661</v>
      </c>
      <c r="C234" s="10" t="s">
        <v>309</v>
      </c>
      <c r="D234" s="13" t="s">
        <v>29</v>
      </c>
      <c r="E234" s="13" t="s">
        <v>38</v>
      </c>
      <c r="F234" s="13">
        <v>29409565</v>
      </c>
      <c r="G234" s="13" t="s">
        <v>72</v>
      </c>
      <c r="H234" s="20" t="s">
        <v>74</v>
      </c>
      <c r="I234" s="7" t="s">
        <v>73</v>
      </c>
      <c r="J234" s="21"/>
      <c r="K234" s="21"/>
      <c r="L234" s="20">
        <v>1</v>
      </c>
      <c r="M234" s="7">
        <v>2</v>
      </c>
      <c r="N234" s="20">
        <v>0</v>
      </c>
      <c r="O234" s="7">
        <v>0</v>
      </c>
      <c r="P234" s="20">
        <v>3</v>
      </c>
      <c r="Q234" s="7">
        <v>3</v>
      </c>
      <c r="R234" s="20">
        <v>0</v>
      </c>
      <c r="S234" s="7">
        <v>1</v>
      </c>
      <c r="T234" s="16">
        <f t="shared" si="15"/>
        <v>4</v>
      </c>
      <c r="U234" s="7">
        <f t="shared" si="16"/>
        <v>6</v>
      </c>
      <c r="V234" s="17">
        <f t="shared" si="17"/>
        <v>5</v>
      </c>
      <c r="W234" s="7">
        <f t="shared" si="18"/>
        <v>2</v>
      </c>
      <c r="X234" s="7" t="str">
        <f>IF(W234&gt;([1]calculations!$B$1+[1]calculations!$B$2),"YES","")</f>
        <v/>
      </c>
      <c r="Y234" s="7" t="str">
        <f>IF($X234="YES",VLOOKUP($F234,'[1]Editors Rescore'!$F$2:$M$103,8,FALSE),"")</f>
        <v/>
      </c>
      <c r="Z234" s="18">
        <f t="shared" si="19"/>
        <v>5</v>
      </c>
    </row>
    <row r="235" spans="1:26" ht="45" customHeight="1" x14ac:dyDescent="0.25">
      <c r="A235" s="10" t="s">
        <v>662</v>
      </c>
      <c r="B235" s="10" t="s">
        <v>663</v>
      </c>
      <c r="C235" s="10" t="s">
        <v>664</v>
      </c>
      <c r="D235" s="13" t="s">
        <v>37</v>
      </c>
      <c r="E235" s="13" t="s">
        <v>38</v>
      </c>
      <c r="F235" s="7">
        <v>29955820</v>
      </c>
      <c r="G235" s="13" t="s">
        <v>39</v>
      </c>
      <c r="H235" s="20" t="s">
        <v>40</v>
      </c>
      <c r="I235" s="7" t="s">
        <v>41</v>
      </c>
      <c r="J235" s="21"/>
      <c r="K235" s="21"/>
      <c r="L235" s="20">
        <v>6</v>
      </c>
      <c r="M235" s="7">
        <v>5</v>
      </c>
      <c r="N235" s="20">
        <v>4</v>
      </c>
      <c r="O235" s="7">
        <v>4</v>
      </c>
      <c r="P235" s="20">
        <v>3</v>
      </c>
      <c r="Q235" s="7">
        <v>5</v>
      </c>
      <c r="R235" s="20">
        <v>4</v>
      </c>
      <c r="S235" s="7">
        <v>5</v>
      </c>
      <c r="T235" s="16">
        <f t="shared" si="15"/>
        <v>17</v>
      </c>
      <c r="U235" s="7">
        <f t="shared" si="16"/>
        <v>19</v>
      </c>
      <c r="V235" s="17">
        <f t="shared" si="17"/>
        <v>18</v>
      </c>
      <c r="W235" s="7">
        <f t="shared" si="18"/>
        <v>2</v>
      </c>
      <c r="X235" s="7" t="str">
        <f>IF(W235&gt;([1]calculations!$B$1+[1]calculations!$B$2),"YES","")</f>
        <v/>
      </c>
      <c r="Y235" s="7" t="str">
        <f>IF($X235="YES",VLOOKUP($F235,'[1]Editors Rescore'!$F$2:$M$103,8,FALSE),"")</f>
        <v/>
      </c>
      <c r="Z235" s="18">
        <f t="shared" si="19"/>
        <v>18</v>
      </c>
    </row>
    <row r="236" spans="1:26" ht="45" x14ac:dyDescent="0.25">
      <c r="A236" s="22" t="s">
        <v>665</v>
      </c>
      <c r="B236" s="10" t="s">
        <v>666</v>
      </c>
      <c r="C236" s="10" t="s">
        <v>667</v>
      </c>
      <c r="D236" s="7" t="s">
        <v>51</v>
      </c>
      <c r="E236" s="7" t="s">
        <v>38</v>
      </c>
      <c r="F236" s="7">
        <v>29875877</v>
      </c>
      <c r="G236" s="7" t="s">
        <v>31</v>
      </c>
      <c r="H236" s="25" t="s">
        <v>65</v>
      </c>
      <c r="I236" s="7" t="s">
        <v>52</v>
      </c>
      <c r="J236" s="21"/>
      <c r="K236" s="21"/>
      <c r="L236" s="25">
        <v>2</v>
      </c>
      <c r="M236" s="7">
        <v>4</v>
      </c>
      <c r="N236" s="25">
        <v>1</v>
      </c>
      <c r="O236" s="7">
        <v>0</v>
      </c>
      <c r="P236" s="25">
        <v>3</v>
      </c>
      <c r="Q236" s="7">
        <v>3</v>
      </c>
      <c r="R236" s="25">
        <v>4</v>
      </c>
      <c r="S236" s="7">
        <v>5</v>
      </c>
      <c r="T236" s="16">
        <f t="shared" si="15"/>
        <v>10</v>
      </c>
      <c r="U236" s="7">
        <f t="shared" si="16"/>
        <v>12</v>
      </c>
      <c r="V236" s="17">
        <f t="shared" si="17"/>
        <v>11</v>
      </c>
      <c r="W236" s="7">
        <f t="shared" si="18"/>
        <v>2</v>
      </c>
      <c r="X236" s="7" t="str">
        <f>IF(W236&gt;([1]calculations!$B$1+[1]calculations!$B$2),"YES","")</f>
        <v/>
      </c>
      <c r="Y236" s="7" t="str">
        <f>IF($X236="YES",VLOOKUP($F236,'[1]Editors Rescore'!$F$2:$M$103,8,FALSE),"")</f>
        <v/>
      </c>
      <c r="Z236" s="18">
        <f t="shared" si="19"/>
        <v>11</v>
      </c>
    </row>
    <row r="237" spans="1:26" ht="30" x14ac:dyDescent="0.25">
      <c r="A237" s="10" t="s">
        <v>668</v>
      </c>
      <c r="B237" s="10" t="s">
        <v>669</v>
      </c>
      <c r="C237" s="10" t="s">
        <v>670</v>
      </c>
      <c r="D237" s="13" t="s">
        <v>51</v>
      </c>
      <c r="E237" s="13" t="s">
        <v>38</v>
      </c>
      <c r="F237" s="13">
        <v>29441344</v>
      </c>
      <c r="G237" s="13" t="s">
        <v>39</v>
      </c>
      <c r="H237" s="20" t="s">
        <v>40</v>
      </c>
      <c r="I237" s="7" t="s">
        <v>41</v>
      </c>
      <c r="J237" s="21"/>
      <c r="K237" s="21"/>
      <c r="L237" s="20">
        <v>4</v>
      </c>
      <c r="M237" s="7">
        <v>3</v>
      </c>
      <c r="N237" s="20">
        <v>4</v>
      </c>
      <c r="O237" s="7">
        <v>4</v>
      </c>
      <c r="P237" s="20">
        <v>3</v>
      </c>
      <c r="Q237" s="7">
        <v>1</v>
      </c>
      <c r="R237" s="20">
        <v>4</v>
      </c>
      <c r="S237" s="7">
        <v>2</v>
      </c>
      <c r="T237" s="16">
        <f t="shared" si="15"/>
        <v>15</v>
      </c>
      <c r="U237" s="7">
        <f t="shared" si="16"/>
        <v>10</v>
      </c>
      <c r="V237" s="17">
        <f t="shared" si="17"/>
        <v>12.5</v>
      </c>
      <c r="W237" s="7">
        <f t="shared" si="18"/>
        <v>5</v>
      </c>
      <c r="X237" s="7" t="str">
        <f>IF(W237&gt;([1]calculations!$B$1+[1]calculations!$B$2),"YES","")</f>
        <v>YES</v>
      </c>
      <c r="Y237" s="7">
        <f>IF($X237="YES",VLOOKUP($F237,'[1]Editors Rescore'!$F$2:$M$103,8,FALSE),"")</f>
        <v>13</v>
      </c>
      <c r="Z237" s="18">
        <f t="shared" si="19"/>
        <v>12.666666666666666</v>
      </c>
    </row>
    <row r="238" spans="1:26" ht="30" x14ac:dyDescent="0.25">
      <c r="A238" s="22" t="s">
        <v>671</v>
      </c>
      <c r="B238" s="10" t="s">
        <v>672</v>
      </c>
      <c r="C238" s="10" t="s">
        <v>266</v>
      </c>
      <c r="D238" s="7" t="s">
        <v>29</v>
      </c>
      <c r="E238" s="7" t="s">
        <v>38</v>
      </c>
      <c r="F238" s="30">
        <v>30595410</v>
      </c>
      <c r="G238" s="7" t="s">
        <v>82</v>
      </c>
      <c r="H238" s="16" t="s">
        <v>106</v>
      </c>
      <c r="I238" s="64" t="s">
        <v>83</v>
      </c>
      <c r="J238" s="21"/>
      <c r="K238" s="21"/>
      <c r="L238" s="20">
        <v>3</v>
      </c>
      <c r="M238" s="65">
        <v>1</v>
      </c>
      <c r="N238" s="20">
        <v>4</v>
      </c>
      <c r="O238" s="65">
        <v>4</v>
      </c>
      <c r="P238" s="20">
        <v>5</v>
      </c>
      <c r="Q238" s="65">
        <v>3</v>
      </c>
      <c r="R238" s="20">
        <v>5</v>
      </c>
      <c r="S238" s="65">
        <v>3</v>
      </c>
      <c r="T238" s="16">
        <f t="shared" si="15"/>
        <v>17</v>
      </c>
      <c r="U238" s="7">
        <f t="shared" si="16"/>
        <v>11</v>
      </c>
      <c r="V238" s="17">
        <f t="shared" si="17"/>
        <v>14</v>
      </c>
      <c r="W238" s="7">
        <f t="shared" si="18"/>
        <v>6</v>
      </c>
      <c r="X238" s="7" t="str">
        <f>IF(W238&gt;([1]calculations!$B$1+[1]calculations!$B$2),"YES","")</f>
        <v>YES</v>
      </c>
      <c r="Y238" s="7">
        <f>IF($X238="YES",VLOOKUP($F238,'[1]Editors Rescore'!$F$2:$M$103,8,FALSE),"")</f>
        <v>12</v>
      </c>
      <c r="Z238" s="18">
        <f t="shared" si="19"/>
        <v>13.333333333333334</v>
      </c>
    </row>
    <row r="239" spans="1:26" ht="30" x14ac:dyDescent="0.25">
      <c r="A239" s="33" t="s">
        <v>673</v>
      </c>
      <c r="B239" s="10" t="s">
        <v>674</v>
      </c>
      <c r="C239" s="10" t="s">
        <v>142</v>
      </c>
      <c r="D239" s="7" t="s">
        <v>37</v>
      </c>
      <c r="E239" s="7" t="s">
        <v>30</v>
      </c>
      <c r="F239" s="7">
        <v>29625787</v>
      </c>
      <c r="G239" s="7" t="s">
        <v>45</v>
      </c>
      <c r="H239" s="20" t="s">
        <v>69</v>
      </c>
      <c r="I239" s="7" t="s">
        <v>46</v>
      </c>
      <c r="J239" s="20">
        <v>5</v>
      </c>
      <c r="K239" s="7">
        <v>5</v>
      </c>
      <c r="L239" s="20">
        <v>0</v>
      </c>
      <c r="M239" s="7">
        <v>0</v>
      </c>
      <c r="N239" s="21"/>
      <c r="O239" s="21"/>
      <c r="P239" s="20">
        <v>5</v>
      </c>
      <c r="Q239" s="7">
        <v>4</v>
      </c>
      <c r="R239" s="20">
        <v>3</v>
      </c>
      <c r="S239" s="7">
        <v>5</v>
      </c>
      <c r="T239" s="16">
        <f t="shared" si="15"/>
        <v>13</v>
      </c>
      <c r="U239" s="7">
        <f t="shared" si="16"/>
        <v>14</v>
      </c>
      <c r="V239" s="17">
        <f t="shared" si="17"/>
        <v>13.5</v>
      </c>
      <c r="W239" s="7">
        <f t="shared" si="18"/>
        <v>1</v>
      </c>
      <c r="X239" s="7" t="str">
        <f>IF(W239&gt;([1]calculations!$B$1+[1]calculations!$B$2),"YES","")</f>
        <v/>
      </c>
      <c r="Y239" s="7" t="str">
        <f>IF($X239="YES",VLOOKUP($F239,'[1]Editors Rescore'!$F$2:$M$103,8,FALSE),"")</f>
        <v/>
      </c>
      <c r="Z239" s="18">
        <f t="shared" si="19"/>
        <v>13.5</v>
      </c>
    </row>
    <row r="240" spans="1:26" ht="30" x14ac:dyDescent="0.25">
      <c r="A240" s="22" t="s">
        <v>675</v>
      </c>
      <c r="B240" s="10" t="s">
        <v>676</v>
      </c>
      <c r="C240" s="10" t="s">
        <v>677</v>
      </c>
      <c r="D240" s="7" t="s">
        <v>51</v>
      </c>
      <c r="E240" s="7" t="s">
        <v>30</v>
      </c>
      <c r="F240" s="7">
        <v>30245912</v>
      </c>
      <c r="G240" s="7" t="s">
        <v>82</v>
      </c>
      <c r="H240" s="14" t="s">
        <v>83</v>
      </c>
      <c r="I240" s="7" t="s">
        <v>84</v>
      </c>
      <c r="J240" s="14">
        <v>4</v>
      </c>
      <c r="K240" s="7">
        <v>2</v>
      </c>
      <c r="L240" s="14">
        <v>0</v>
      </c>
      <c r="M240" s="7">
        <v>0</v>
      </c>
      <c r="N240" s="15"/>
      <c r="O240" s="15"/>
      <c r="P240" s="14">
        <v>4</v>
      </c>
      <c r="Q240" s="7">
        <v>2</v>
      </c>
      <c r="R240" s="14">
        <v>2</v>
      </c>
      <c r="S240" s="7">
        <v>0</v>
      </c>
      <c r="T240" s="16">
        <f t="shared" si="15"/>
        <v>10</v>
      </c>
      <c r="U240" s="7">
        <f t="shared" si="16"/>
        <v>4</v>
      </c>
      <c r="V240" s="17">
        <f t="shared" si="17"/>
        <v>7</v>
      </c>
      <c r="W240" s="7">
        <f t="shared" si="18"/>
        <v>6</v>
      </c>
      <c r="X240" s="7" t="str">
        <f>IF(W240&gt;([1]calculations!$B$1+[1]calculations!$B$2),"YES","")</f>
        <v>YES</v>
      </c>
      <c r="Y240" s="7">
        <f>IF($X240="YES",VLOOKUP($F240,'[1]Editors Rescore'!$F$2:$M$103,8,FALSE),"")</f>
        <v>10</v>
      </c>
      <c r="Z240" s="18">
        <f t="shared" si="19"/>
        <v>8</v>
      </c>
    </row>
    <row r="241" spans="1:26" ht="45" customHeight="1" x14ac:dyDescent="0.25">
      <c r="A241" s="10" t="s">
        <v>678</v>
      </c>
      <c r="B241" s="10" t="s">
        <v>679</v>
      </c>
      <c r="C241" s="10" t="s">
        <v>680</v>
      </c>
      <c r="D241" s="13" t="s">
        <v>37</v>
      </c>
      <c r="E241" s="13" t="s">
        <v>38</v>
      </c>
      <c r="F241" s="13">
        <v>29502522</v>
      </c>
      <c r="G241" s="13" t="s">
        <v>72</v>
      </c>
      <c r="H241" s="20" t="s">
        <v>73</v>
      </c>
      <c r="I241" s="7" t="s">
        <v>74</v>
      </c>
      <c r="J241" s="21"/>
      <c r="K241" s="21"/>
      <c r="L241" s="20">
        <v>4</v>
      </c>
      <c r="M241" s="7">
        <v>3</v>
      </c>
      <c r="N241" s="20">
        <v>4</v>
      </c>
      <c r="O241" s="7">
        <v>4</v>
      </c>
      <c r="P241" s="20">
        <v>5</v>
      </c>
      <c r="Q241" s="7">
        <v>3</v>
      </c>
      <c r="R241" s="20">
        <v>5</v>
      </c>
      <c r="S241" s="7">
        <v>3</v>
      </c>
      <c r="T241" s="16">
        <f t="shared" si="15"/>
        <v>18</v>
      </c>
      <c r="U241" s="7">
        <f t="shared" si="16"/>
        <v>13</v>
      </c>
      <c r="V241" s="17">
        <f t="shared" si="17"/>
        <v>15.5</v>
      </c>
      <c r="W241" s="7">
        <f t="shared" si="18"/>
        <v>5</v>
      </c>
      <c r="X241" s="7" t="str">
        <f>IF(W241&gt;([1]calculations!$B$1+[1]calculations!$B$2),"YES","")</f>
        <v>YES</v>
      </c>
      <c r="Y241" s="7">
        <f>IF($X241="YES",VLOOKUP($F241,'[1]Editors Rescore'!$F$2:$M$103,8,FALSE),"")</f>
        <v>14</v>
      </c>
      <c r="Z241" s="18">
        <f t="shared" si="19"/>
        <v>15</v>
      </c>
    </row>
    <row r="242" spans="1:26" ht="30" x14ac:dyDescent="0.25">
      <c r="A242" s="22" t="s">
        <v>681</v>
      </c>
      <c r="B242" s="10" t="s">
        <v>682</v>
      </c>
      <c r="C242" s="10" t="s">
        <v>266</v>
      </c>
      <c r="D242" s="7" t="s">
        <v>29</v>
      </c>
      <c r="E242" s="7" t="s">
        <v>30</v>
      </c>
      <c r="F242" s="7">
        <v>30220633</v>
      </c>
      <c r="G242" s="7" t="s">
        <v>82</v>
      </c>
      <c r="H242" s="14" t="s">
        <v>109</v>
      </c>
      <c r="I242" s="7" t="s">
        <v>106</v>
      </c>
      <c r="J242" s="20">
        <v>4</v>
      </c>
      <c r="K242" s="7">
        <v>5</v>
      </c>
      <c r="L242" s="20">
        <v>4</v>
      </c>
      <c r="M242" s="7">
        <v>3</v>
      </c>
      <c r="N242" s="15"/>
      <c r="O242" s="15"/>
      <c r="P242" s="20">
        <v>4</v>
      </c>
      <c r="Q242" s="7">
        <v>5</v>
      </c>
      <c r="R242" s="20">
        <v>4</v>
      </c>
      <c r="S242" s="7">
        <v>4</v>
      </c>
      <c r="T242" s="16">
        <f t="shared" si="15"/>
        <v>16</v>
      </c>
      <c r="U242" s="7">
        <f t="shared" si="16"/>
        <v>17</v>
      </c>
      <c r="V242" s="17">
        <f t="shared" si="17"/>
        <v>16.5</v>
      </c>
      <c r="W242" s="7">
        <f t="shared" si="18"/>
        <v>1</v>
      </c>
      <c r="X242" s="7" t="str">
        <f>IF(W242&gt;([1]calculations!$B$1+[1]calculations!$B$2),"YES","")</f>
        <v/>
      </c>
      <c r="Y242" s="7" t="str">
        <f>IF($X242="YES",VLOOKUP($F242,'[1]Editors Rescore'!$F$2:$M$103,8,FALSE),"")</f>
        <v/>
      </c>
      <c r="Z242" s="18">
        <f t="shared" si="19"/>
        <v>16.5</v>
      </c>
    </row>
    <row r="243" spans="1:26" ht="45" x14ac:dyDescent="0.25">
      <c r="A243" s="22" t="s">
        <v>683</v>
      </c>
      <c r="B243" s="23" t="s">
        <v>684</v>
      </c>
      <c r="C243" s="23" t="s">
        <v>317</v>
      </c>
      <c r="D243" s="7" t="s">
        <v>37</v>
      </c>
      <c r="E243" s="13" t="s">
        <v>30</v>
      </c>
      <c r="F243" s="7">
        <v>29903377</v>
      </c>
      <c r="G243" s="13" t="s">
        <v>45</v>
      </c>
      <c r="H243" s="20" t="s">
        <v>47</v>
      </c>
      <c r="I243" s="7" t="s">
        <v>88</v>
      </c>
      <c r="J243" s="16">
        <v>5</v>
      </c>
      <c r="K243" s="7">
        <v>5</v>
      </c>
      <c r="L243" s="16">
        <v>2</v>
      </c>
      <c r="M243" s="7">
        <v>4</v>
      </c>
      <c r="N243" s="21"/>
      <c r="O243" s="21"/>
      <c r="P243" s="16">
        <v>4</v>
      </c>
      <c r="Q243" s="7">
        <v>5</v>
      </c>
      <c r="R243" s="16">
        <v>4</v>
      </c>
      <c r="S243" s="7">
        <v>5</v>
      </c>
      <c r="T243" s="16">
        <f t="shared" si="15"/>
        <v>15</v>
      </c>
      <c r="U243" s="7">
        <f t="shared" si="16"/>
        <v>19</v>
      </c>
      <c r="V243" s="17">
        <f t="shared" si="17"/>
        <v>17</v>
      </c>
      <c r="W243" s="7">
        <f t="shared" si="18"/>
        <v>4</v>
      </c>
      <c r="X243" s="7" t="str">
        <f>IF(W243&gt;([1]calculations!$B$1+[1]calculations!$B$2),"YES","")</f>
        <v/>
      </c>
      <c r="Y243" s="7" t="str">
        <f>IF($X243="YES",VLOOKUP($F243,'[1]Editors Rescore'!$F$2:$M$103,8,FALSE),"")</f>
        <v/>
      </c>
      <c r="Z243" s="18">
        <f t="shared" si="19"/>
        <v>17</v>
      </c>
    </row>
    <row r="244" spans="1:26" ht="30" x14ac:dyDescent="0.25">
      <c r="A244" s="22" t="s">
        <v>683</v>
      </c>
      <c r="B244" s="10" t="s">
        <v>685</v>
      </c>
      <c r="C244" s="10" t="s">
        <v>686</v>
      </c>
      <c r="D244" s="7" t="s">
        <v>37</v>
      </c>
      <c r="E244" s="7" t="s">
        <v>38</v>
      </c>
      <c r="F244" s="7">
        <v>28776255</v>
      </c>
      <c r="G244" s="7" t="s">
        <v>82</v>
      </c>
      <c r="H244" s="20" t="s">
        <v>83</v>
      </c>
      <c r="I244" s="7" t="s">
        <v>84</v>
      </c>
      <c r="J244" s="21"/>
      <c r="K244" s="21"/>
      <c r="L244" s="20">
        <v>4</v>
      </c>
      <c r="M244" s="7">
        <v>4</v>
      </c>
      <c r="N244" s="20">
        <v>4</v>
      </c>
      <c r="O244" s="7">
        <v>3</v>
      </c>
      <c r="P244" s="20">
        <v>4</v>
      </c>
      <c r="Q244" s="7">
        <v>5</v>
      </c>
      <c r="R244" s="20">
        <v>5</v>
      </c>
      <c r="S244" s="7">
        <v>2</v>
      </c>
      <c r="T244" s="16">
        <f t="shared" si="15"/>
        <v>17</v>
      </c>
      <c r="U244" s="7">
        <f t="shared" si="16"/>
        <v>14</v>
      </c>
      <c r="V244" s="17">
        <f t="shared" si="17"/>
        <v>15.5</v>
      </c>
      <c r="W244" s="7">
        <f t="shared" si="18"/>
        <v>3</v>
      </c>
      <c r="X244" s="7" t="str">
        <f>IF(W244&gt;([1]calculations!$B$1+[1]calculations!$B$2),"YES","")</f>
        <v/>
      </c>
      <c r="Y244" s="7" t="str">
        <f>IF($X244="YES",VLOOKUP($F244,'[1]Editors Rescore'!$F$2:$M$103,8,FALSE),"")</f>
        <v/>
      </c>
      <c r="Z244" s="18">
        <f t="shared" si="19"/>
        <v>15.5</v>
      </c>
    </row>
    <row r="245" spans="1:26" x14ac:dyDescent="0.25">
      <c r="A245" s="33" t="s">
        <v>687</v>
      </c>
      <c r="B245" s="23" t="s">
        <v>688</v>
      </c>
      <c r="C245" s="23" t="s">
        <v>689</v>
      </c>
      <c r="D245" s="7" t="s">
        <v>51</v>
      </c>
      <c r="E245" s="7" t="s">
        <v>38</v>
      </c>
      <c r="F245" s="40">
        <v>29686960</v>
      </c>
      <c r="G245" s="7" t="s">
        <v>56</v>
      </c>
      <c r="H245" s="20" t="s">
        <v>100</v>
      </c>
      <c r="I245" s="7" t="s">
        <v>61</v>
      </c>
      <c r="J245" s="21"/>
      <c r="K245" s="21"/>
      <c r="L245" s="20">
        <v>1</v>
      </c>
      <c r="M245" s="7">
        <v>3</v>
      </c>
      <c r="N245" s="20">
        <v>4</v>
      </c>
      <c r="O245" s="7">
        <v>4</v>
      </c>
      <c r="P245" s="20">
        <v>3</v>
      </c>
      <c r="Q245" s="7">
        <v>3</v>
      </c>
      <c r="R245" s="20">
        <v>3</v>
      </c>
      <c r="S245" s="7">
        <v>2</v>
      </c>
      <c r="T245" s="16">
        <f t="shared" si="15"/>
        <v>11</v>
      </c>
      <c r="U245" s="7">
        <f t="shared" si="16"/>
        <v>12</v>
      </c>
      <c r="V245" s="17">
        <f t="shared" si="17"/>
        <v>11.5</v>
      </c>
      <c r="W245" s="7">
        <f t="shared" si="18"/>
        <v>1</v>
      </c>
      <c r="X245" s="7" t="str">
        <f>IF(W245&gt;([1]calculations!$B$1+[1]calculations!$B$2),"YES","")</f>
        <v/>
      </c>
      <c r="Y245" s="7" t="str">
        <f>IF($X245="YES",VLOOKUP($F245,'[1]Editors Rescore'!$F$2:$M$103,8,FALSE),"")</f>
        <v/>
      </c>
      <c r="Z245" s="18">
        <f t="shared" si="19"/>
        <v>11.5</v>
      </c>
    </row>
    <row r="246" spans="1:26" ht="45" x14ac:dyDescent="0.25">
      <c r="A246" s="22" t="s">
        <v>690</v>
      </c>
      <c r="B246" s="10" t="s">
        <v>691</v>
      </c>
      <c r="C246" s="10" t="s">
        <v>692</v>
      </c>
      <c r="D246" s="7" t="s">
        <v>37</v>
      </c>
      <c r="E246" s="7" t="s">
        <v>38</v>
      </c>
      <c r="F246" s="30">
        <v>30235588</v>
      </c>
      <c r="G246" s="7" t="s">
        <v>82</v>
      </c>
      <c r="H246" s="16" t="s">
        <v>106</v>
      </c>
      <c r="I246" s="42" t="s">
        <v>83</v>
      </c>
      <c r="J246" s="21"/>
      <c r="K246" s="21"/>
      <c r="L246" s="20">
        <v>3</v>
      </c>
      <c r="M246" s="43">
        <v>3</v>
      </c>
      <c r="N246" s="20">
        <v>3</v>
      </c>
      <c r="O246" s="43">
        <v>3</v>
      </c>
      <c r="P246" s="20">
        <v>5</v>
      </c>
      <c r="Q246" s="43">
        <v>2</v>
      </c>
      <c r="R246" s="20">
        <v>1</v>
      </c>
      <c r="S246" s="43">
        <v>2</v>
      </c>
      <c r="T246" s="16">
        <f t="shared" si="15"/>
        <v>12</v>
      </c>
      <c r="U246" s="7">
        <f t="shared" si="16"/>
        <v>10</v>
      </c>
      <c r="V246" s="17">
        <f t="shared" si="17"/>
        <v>11</v>
      </c>
      <c r="W246" s="7">
        <f t="shared" si="18"/>
        <v>2</v>
      </c>
      <c r="X246" s="7" t="str">
        <f>IF(W246&gt;([1]calculations!$B$1+[1]calculations!$B$2),"YES","")</f>
        <v/>
      </c>
      <c r="Y246" s="7" t="str">
        <f>IF($X246="YES",VLOOKUP($F246,'[1]Editors Rescore'!$F$2:$M$103,8,FALSE),"")</f>
        <v/>
      </c>
      <c r="Z246" s="18">
        <f t="shared" si="19"/>
        <v>11</v>
      </c>
    </row>
    <row r="247" spans="1:26" ht="30" x14ac:dyDescent="0.25">
      <c r="A247" s="22" t="s">
        <v>693</v>
      </c>
      <c r="B247" s="10" t="s">
        <v>694</v>
      </c>
      <c r="C247" s="23" t="s">
        <v>695</v>
      </c>
      <c r="D247" s="7" t="s">
        <v>29</v>
      </c>
      <c r="E247" s="7" t="s">
        <v>38</v>
      </c>
      <c r="F247" s="7">
        <v>29277063</v>
      </c>
      <c r="G247" s="7" t="s">
        <v>82</v>
      </c>
      <c r="H247" s="20" t="s">
        <v>106</v>
      </c>
      <c r="I247" s="7" t="s">
        <v>83</v>
      </c>
      <c r="J247" s="21"/>
      <c r="K247" s="21"/>
      <c r="L247" s="20">
        <v>4</v>
      </c>
      <c r="M247" s="7">
        <v>3</v>
      </c>
      <c r="N247" s="20">
        <v>4</v>
      </c>
      <c r="O247" s="7">
        <v>3</v>
      </c>
      <c r="P247" s="20">
        <v>5</v>
      </c>
      <c r="Q247" s="7">
        <v>2</v>
      </c>
      <c r="R247" s="20">
        <v>5</v>
      </c>
      <c r="S247" s="7">
        <v>2</v>
      </c>
      <c r="T247" s="16">
        <f t="shared" si="15"/>
        <v>18</v>
      </c>
      <c r="U247" s="7">
        <f t="shared" si="16"/>
        <v>10</v>
      </c>
      <c r="V247" s="17">
        <f t="shared" si="17"/>
        <v>14</v>
      </c>
      <c r="W247" s="7">
        <f t="shared" si="18"/>
        <v>8</v>
      </c>
      <c r="X247" s="7" t="str">
        <f>IF(W247&gt;([1]calculations!$B$1+[1]calculations!$B$2),"YES","")</f>
        <v>YES</v>
      </c>
      <c r="Y247" s="7">
        <f>IF($X247="YES",VLOOKUP($F247,'[1]Editors Rescore'!$F$2:$M$103,8,FALSE),"")</f>
        <v>11</v>
      </c>
      <c r="Z247" s="18">
        <f t="shared" si="19"/>
        <v>13</v>
      </c>
    </row>
    <row r="248" spans="1:26" ht="30" x14ac:dyDescent="0.25">
      <c r="A248" s="33" t="s">
        <v>696</v>
      </c>
      <c r="B248" s="10" t="s">
        <v>697</v>
      </c>
      <c r="C248" s="23" t="s">
        <v>698</v>
      </c>
      <c r="D248" s="13" t="s">
        <v>29</v>
      </c>
      <c r="E248" s="13" t="s">
        <v>38</v>
      </c>
      <c r="F248" s="7">
        <v>29648477</v>
      </c>
      <c r="G248" s="7" t="s">
        <v>45</v>
      </c>
      <c r="H248" s="14" t="s">
        <v>88</v>
      </c>
      <c r="I248" s="7" t="s">
        <v>69</v>
      </c>
      <c r="J248" s="21"/>
      <c r="K248" s="21"/>
      <c r="L248" s="16">
        <v>2</v>
      </c>
      <c r="M248" s="7">
        <v>1</v>
      </c>
      <c r="N248" s="16">
        <v>3</v>
      </c>
      <c r="O248" s="7">
        <v>1</v>
      </c>
      <c r="P248" s="16">
        <v>4</v>
      </c>
      <c r="Q248" s="7">
        <v>1</v>
      </c>
      <c r="R248" s="16">
        <v>2</v>
      </c>
      <c r="S248" s="7">
        <v>3</v>
      </c>
      <c r="T248" s="16">
        <f t="shared" si="15"/>
        <v>11</v>
      </c>
      <c r="U248" s="7">
        <f t="shared" si="16"/>
        <v>6</v>
      </c>
      <c r="V248" s="17">
        <f t="shared" si="17"/>
        <v>8.5</v>
      </c>
      <c r="W248" s="7">
        <f t="shared" si="18"/>
        <v>5</v>
      </c>
      <c r="X248" s="7" t="str">
        <f>IF(W248&gt;([1]calculations!$B$1+[1]calculations!$B$2),"YES","")</f>
        <v>YES</v>
      </c>
      <c r="Y248" s="7">
        <f>IF($X248="YES",VLOOKUP($F248,'[1]Editors Rescore'!$F$2:$M$103,8,FALSE),"")</f>
        <v>8</v>
      </c>
      <c r="Z248" s="18">
        <f t="shared" si="19"/>
        <v>8.3333333333333339</v>
      </c>
    </row>
    <row r="249" spans="1:26" ht="30" x14ac:dyDescent="0.25">
      <c r="A249" s="22" t="s">
        <v>699</v>
      </c>
      <c r="B249" s="10" t="s">
        <v>700</v>
      </c>
      <c r="C249" s="10" t="s">
        <v>701</v>
      </c>
      <c r="D249" s="7" t="s">
        <v>29</v>
      </c>
      <c r="E249" s="7" t="s">
        <v>30</v>
      </c>
      <c r="F249" s="7">
        <v>30405474</v>
      </c>
      <c r="G249" s="13" t="s">
        <v>45</v>
      </c>
      <c r="H249" s="20" t="s">
        <v>46</v>
      </c>
      <c r="I249" s="7" t="s">
        <v>47</v>
      </c>
      <c r="J249" s="20">
        <v>4</v>
      </c>
      <c r="K249" s="7">
        <v>3</v>
      </c>
      <c r="L249" s="20">
        <v>5</v>
      </c>
      <c r="M249" s="7">
        <v>2</v>
      </c>
      <c r="N249" s="21"/>
      <c r="O249" s="21"/>
      <c r="P249" s="20">
        <v>4</v>
      </c>
      <c r="Q249" s="7">
        <v>4</v>
      </c>
      <c r="R249" s="20">
        <v>5</v>
      </c>
      <c r="S249" s="7">
        <v>3</v>
      </c>
      <c r="T249" s="16">
        <f t="shared" si="15"/>
        <v>18</v>
      </c>
      <c r="U249" s="7">
        <f t="shared" si="16"/>
        <v>12</v>
      </c>
      <c r="V249" s="17">
        <f t="shared" si="17"/>
        <v>15</v>
      </c>
      <c r="W249" s="7">
        <f t="shared" si="18"/>
        <v>6</v>
      </c>
      <c r="X249" s="7" t="str">
        <f>IF(W249&gt;([1]calculations!$B$1+[1]calculations!$B$2),"YES","")</f>
        <v>YES</v>
      </c>
      <c r="Y249" s="7">
        <f>IF($X249="YES",VLOOKUP($F249,'[1]Editors Rescore'!$F$2:$M$103,8,FALSE),"")</f>
        <v>11</v>
      </c>
      <c r="Z249" s="18">
        <f t="shared" si="19"/>
        <v>13.666666666666666</v>
      </c>
    </row>
    <row r="250" spans="1:26" ht="30" x14ac:dyDescent="0.25">
      <c r="A250" s="22" t="s">
        <v>702</v>
      </c>
      <c r="B250" s="23" t="s">
        <v>703</v>
      </c>
      <c r="C250" s="23" t="s">
        <v>151</v>
      </c>
      <c r="D250" s="7" t="s">
        <v>37</v>
      </c>
      <c r="E250" s="7" t="s">
        <v>30</v>
      </c>
      <c r="F250" s="7">
        <v>29915778</v>
      </c>
      <c r="G250" s="13" t="s">
        <v>45</v>
      </c>
      <c r="H250" s="20" t="s">
        <v>46</v>
      </c>
      <c r="I250" s="7" t="s">
        <v>47</v>
      </c>
      <c r="J250" s="20">
        <v>5</v>
      </c>
      <c r="K250" s="62">
        <v>5</v>
      </c>
      <c r="L250" s="20">
        <v>0</v>
      </c>
      <c r="M250" s="62">
        <v>1</v>
      </c>
      <c r="N250" s="21"/>
      <c r="O250" s="21"/>
      <c r="P250" s="20">
        <v>5</v>
      </c>
      <c r="Q250" s="62">
        <v>5</v>
      </c>
      <c r="R250" s="20">
        <v>5</v>
      </c>
      <c r="S250" s="62">
        <v>3</v>
      </c>
      <c r="T250" s="16">
        <f t="shared" si="15"/>
        <v>15</v>
      </c>
      <c r="U250" s="7">
        <f t="shared" si="16"/>
        <v>14</v>
      </c>
      <c r="V250" s="17">
        <f t="shared" si="17"/>
        <v>14.5</v>
      </c>
      <c r="W250" s="7">
        <f t="shared" si="18"/>
        <v>1</v>
      </c>
      <c r="X250" s="7" t="str">
        <f>IF(W250&gt;([1]calculations!$B$1+[1]calculations!$B$2),"YES","")</f>
        <v/>
      </c>
      <c r="Y250" s="7" t="str">
        <f>IF($X250="YES",VLOOKUP($F250,'[1]Editors Rescore'!$F$2:$M$103,8,FALSE),"")</f>
        <v/>
      </c>
      <c r="Z250" s="18">
        <f t="shared" si="19"/>
        <v>14.5</v>
      </c>
    </row>
    <row r="251" spans="1:26" ht="45" x14ac:dyDescent="0.25">
      <c r="A251" s="22" t="s">
        <v>704</v>
      </c>
      <c r="B251" s="10" t="s">
        <v>705</v>
      </c>
      <c r="C251" s="10" t="s">
        <v>620</v>
      </c>
      <c r="D251" s="7" t="s">
        <v>37</v>
      </c>
      <c r="E251" s="7" t="s">
        <v>38</v>
      </c>
      <c r="F251" s="30">
        <v>30254743</v>
      </c>
      <c r="G251" s="7" t="s">
        <v>82</v>
      </c>
      <c r="H251" s="20" t="s">
        <v>84</v>
      </c>
      <c r="I251" s="7" t="s">
        <v>109</v>
      </c>
      <c r="J251" s="21"/>
      <c r="K251" s="21"/>
      <c r="L251" s="20">
        <v>4</v>
      </c>
      <c r="M251" s="7">
        <v>4</v>
      </c>
      <c r="N251" s="20">
        <v>4</v>
      </c>
      <c r="O251" s="7">
        <v>4</v>
      </c>
      <c r="P251" s="20">
        <v>2</v>
      </c>
      <c r="Q251" s="7">
        <v>4</v>
      </c>
      <c r="R251" s="20">
        <v>2</v>
      </c>
      <c r="S251" s="7">
        <v>5</v>
      </c>
      <c r="T251" s="16">
        <f t="shared" si="15"/>
        <v>12</v>
      </c>
      <c r="U251" s="7">
        <f t="shared" si="16"/>
        <v>17</v>
      </c>
      <c r="V251" s="17">
        <f t="shared" si="17"/>
        <v>14.5</v>
      </c>
      <c r="W251" s="7">
        <f t="shared" si="18"/>
        <v>5</v>
      </c>
      <c r="X251" s="7" t="str">
        <f>IF(W251&gt;([1]calculations!$B$1+[1]calculations!$B$2),"YES","")</f>
        <v>YES</v>
      </c>
      <c r="Y251" s="7">
        <f>IF($X251="YES",VLOOKUP($F251,'[1]Editors Rescore'!$F$2:$M$103,8,FALSE),"")</f>
        <v>15</v>
      </c>
      <c r="Z251" s="18">
        <f t="shared" si="19"/>
        <v>14.666666666666666</v>
      </c>
    </row>
    <row r="252" spans="1:26" ht="30" x14ac:dyDescent="0.25">
      <c r="A252" s="22" t="s">
        <v>706</v>
      </c>
      <c r="B252" s="10" t="s">
        <v>707</v>
      </c>
      <c r="C252" s="44" t="s">
        <v>254</v>
      </c>
      <c r="D252" s="7" t="s">
        <v>51</v>
      </c>
      <c r="E252" s="7" t="s">
        <v>30</v>
      </c>
      <c r="F252" s="7">
        <v>29673360</v>
      </c>
      <c r="G252" s="7" t="s">
        <v>56</v>
      </c>
      <c r="H252" s="49" t="s">
        <v>100</v>
      </c>
      <c r="I252" s="7" t="s">
        <v>61</v>
      </c>
      <c r="J252" s="49">
        <v>5</v>
      </c>
      <c r="K252" s="7">
        <v>5</v>
      </c>
      <c r="L252" s="49">
        <v>3</v>
      </c>
      <c r="M252" s="7">
        <v>3</v>
      </c>
      <c r="N252" s="50"/>
      <c r="O252" s="50"/>
      <c r="P252" s="49">
        <v>5</v>
      </c>
      <c r="Q252" s="7">
        <v>5</v>
      </c>
      <c r="R252" s="49">
        <v>5</v>
      </c>
      <c r="S252" s="7">
        <v>3</v>
      </c>
      <c r="T252" s="16">
        <f t="shared" si="15"/>
        <v>18</v>
      </c>
      <c r="U252" s="7">
        <f t="shared" si="16"/>
        <v>16</v>
      </c>
      <c r="V252" s="17">
        <f t="shared" si="17"/>
        <v>17</v>
      </c>
      <c r="W252" s="7">
        <f t="shared" si="18"/>
        <v>2</v>
      </c>
      <c r="X252" s="7" t="str">
        <f>IF(W252&gt;([1]calculations!$B$1+[1]calculations!$B$2),"YES","")</f>
        <v/>
      </c>
      <c r="Y252" s="7" t="str">
        <f>IF($X252="YES",VLOOKUP($F252,'[1]Editors Rescore'!$F$2:$M$103,8,FALSE),"")</f>
        <v/>
      </c>
      <c r="Z252" s="18">
        <f t="shared" si="19"/>
        <v>17</v>
      </c>
    </row>
    <row r="253" spans="1:26" ht="30" x14ac:dyDescent="0.25">
      <c r="A253" s="23" t="s">
        <v>708</v>
      </c>
      <c r="B253" s="23" t="s">
        <v>709</v>
      </c>
      <c r="C253" s="23" t="s">
        <v>534</v>
      </c>
      <c r="D253" s="13" t="s">
        <v>51</v>
      </c>
      <c r="E253" s="13" t="s">
        <v>38</v>
      </c>
      <c r="F253" s="43"/>
      <c r="G253" s="13" t="s">
        <v>326</v>
      </c>
      <c r="H253" s="20" t="s">
        <v>328</v>
      </c>
      <c r="I253" s="7" t="s">
        <v>327</v>
      </c>
      <c r="L253" s="16">
        <v>3</v>
      </c>
      <c r="M253" s="7">
        <v>3</v>
      </c>
      <c r="N253" s="16">
        <v>2</v>
      </c>
      <c r="O253" s="7">
        <v>3</v>
      </c>
      <c r="P253" s="16">
        <v>4</v>
      </c>
      <c r="Q253" s="7">
        <v>4</v>
      </c>
      <c r="R253" s="16">
        <v>4</v>
      </c>
      <c r="S253" s="7">
        <v>3</v>
      </c>
      <c r="T253" s="16">
        <f t="shared" si="15"/>
        <v>13</v>
      </c>
      <c r="U253" s="7">
        <f t="shared" si="16"/>
        <v>13</v>
      </c>
      <c r="V253" s="17">
        <f t="shared" si="17"/>
        <v>13</v>
      </c>
      <c r="W253" s="7">
        <f t="shared" si="18"/>
        <v>0</v>
      </c>
      <c r="X253" s="7" t="str">
        <f>IF(W253&gt;([1]calculations!$B$1+[1]calculations!$B$2),"YES","")</f>
        <v/>
      </c>
      <c r="Y253" s="7" t="str">
        <f>IF($X253="YES",VLOOKUP($F253,'[1]Editors Rescore'!$F$2:$M$103,8,FALSE),"")</f>
        <v/>
      </c>
      <c r="Z253" s="18">
        <f t="shared" si="19"/>
        <v>13</v>
      </c>
    </row>
    <row r="254" spans="1:26" ht="30" customHeight="1" x14ac:dyDescent="0.25">
      <c r="A254" s="33" t="s">
        <v>710</v>
      </c>
      <c r="B254" s="23" t="s">
        <v>711</v>
      </c>
      <c r="C254" s="44" t="s">
        <v>712</v>
      </c>
      <c r="D254" s="7" t="s">
        <v>37</v>
      </c>
      <c r="E254" s="7" t="s">
        <v>38</v>
      </c>
      <c r="F254" s="7">
        <v>29581252</v>
      </c>
      <c r="G254" s="7" t="s">
        <v>56</v>
      </c>
      <c r="H254" s="20" t="s">
        <v>78</v>
      </c>
      <c r="I254" s="7" t="s">
        <v>100</v>
      </c>
      <c r="L254" s="20">
        <v>4</v>
      </c>
      <c r="M254" s="7">
        <v>4</v>
      </c>
      <c r="N254" s="20">
        <v>4</v>
      </c>
      <c r="O254" s="7">
        <v>4</v>
      </c>
      <c r="P254" s="20">
        <v>4</v>
      </c>
      <c r="Q254" s="7">
        <v>5</v>
      </c>
      <c r="R254" s="20">
        <v>4</v>
      </c>
      <c r="S254" s="7">
        <v>5</v>
      </c>
      <c r="T254" s="16">
        <f t="shared" si="15"/>
        <v>16</v>
      </c>
      <c r="U254" s="7">
        <f t="shared" si="16"/>
        <v>18</v>
      </c>
      <c r="V254" s="17">
        <f t="shared" si="17"/>
        <v>17</v>
      </c>
      <c r="W254" s="7">
        <f t="shared" si="18"/>
        <v>2</v>
      </c>
      <c r="X254" s="7" t="str">
        <f>IF(W254&gt;([1]calculations!$B$1+[1]calculations!$B$2),"YES","")</f>
        <v/>
      </c>
      <c r="Y254" s="7" t="str">
        <f>IF($X254="YES",VLOOKUP($F254,'[1]Editors Rescore'!$F$2:$M$103,8,FALSE),"")</f>
        <v/>
      </c>
      <c r="Z254" s="18">
        <f t="shared" si="19"/>
        <v>17</v>
      </c>
    </row>
    <row r="255" spans="1:26" ht="45" x14ac:dyDescent="0.25">
      <c r="A255" s="22" t="s">
        <v>713</v>
      </c>
      <c r="B255" s="10" t="s">
        <v>714</v>
      </c>
      <c r="C255" s="10" t="s">
        <v>240</v>
      </c>
      <c r="D255" s="7" t="s">
        <v>29</v>
      </c>
      <c r="E255" s="7" t="s">
        <v>30</v>
      </c>
      <c r="F255" s="7">
        <v>29881448</v>
      </c>
      <c r="G255" s="7" t="s">
        <v>31</v>
      </c>
      <c r="H255" s="25" t="s">
        <v>65</v>
      </c>
      <c r="I255" s="7" t="s">
        <v>52</v>
      </c>
      <c r="J255" s="25">
        <v>5</v>
      </c>
      <c r="K255" s="7">
        <v>5</v>
      </c>
      <c r="L255" s="25">
        <v>2</v>
      </c>
      <c r="M255" s="7">
        <v>4</v>
      </c>
      <c r="N255" s="26"/>
      <c r="O255" s="26"/>
      <c r="P255" s="25">
        <v>4</v>
      </c>
      <c r="Q255" s="7">
        <v>3</v>
      </c>
      <c r="R255" s="25">
        <v>3</v>
      </c>
      <c r="S255" s="7">
        <v>2</v>
      </c>
      <c r="T255" s="16">
        <f t="shared" si="15"/>
        <v>14</v>
      </c>
      <c r="U255" s="7">
        <f t="shared" si="16"/>
        <v>14</v>
      </c>
      <c r="V255" s="17">
        <f t="shared" si="17"/>
        <v>14</v>
      </c>
      <c r="W255" s="7">
        <f t="shared" si="18"/>
        <v>0</v>
      </c>
      <c r="X255" s="7" t="str">
        <f>IF(W255&gt;([1]calculations!$B$1+[1]calculations!$B$2),"YES","")</f>
        <v/>
      </c>
      <c r="Y255" s="7" t="str">
        <f>IF($X255="YES",VLOOKUP($F255,'[1]Editors Rescore'!$F$2:$M$103,8,FALSE),"")</f>
        <v/>
      </c>
      <c r="Z255" s="18">
        <f t="shared" si="19"/>
        <v>14</v>
      </c>
    </row>
    <row r="256" spans="1:26" ht="45" x14ac:dyDescent="0.25">
      <c r="A256" s="10" t="s">
        <v>715</v>
      </c>
      <c r="B256" s="10" t="s">
        <v>716</v>
      </c>
      <c r="C256" s="10" t="s">
        <v>717</v>
      </c>
      <c r="D256" s="13" t="s">
        <v>37</v>
      </c>
      <c r="E256" s="13" t="s">
        <v>38</v>
      </c>
      <c r="F256" s="13">
        <v>30291639</v>
      </c>
      <c r="G256" s="13" t="s">
        <v>31</v>
      </c>
      <c r="H256" s="14" t="s">
        <v>33</v>
      </c>
      <c r="I256" s="13" t="s">
        <v>65</v>
      </c>
      <c r="L256" s="14">
        <v>4</v>
      </c>
      <c r="M256" s="13">
        <v>5</v>
      </c>
      <c r="N256" s="14">
        <v>3</v>
      </c>
      <c r="O256" s="13">
        <v>3</v>
      </c>
      <c r="P256" s="14">
        <v>5</v>
      </c>
      <c r="Q256" s="13">
        <v>4</v>
      </c>
      <c r="R256" s="14">
        <v>4</v>
      </c>
      <c r="S256" s="13">
        <v>4</v>
      </c>
      <c r="T256" s="16">
        <f t="shared" si="15"/>
        <v>16</v>
      </c>
      <c r="U256" s="7">
        <f t="shared" si="16"/>
        <v>16</v>
      </c>
      <c r="V256" s="17">
        <f t="shared" si="17"/>
        <v>16</v>
      </c>
      <c r="W256" s="7">
        <f t="shared" si="18"/>
        <v>0</v>
      </c>
      <c r="X256" s="7" t="str">
        <f>IF(W256&gt;([1]calculations!$B$1+[1]calculations!$B$2),"YES","")</f>
        <v/>
      </c>
      <c r="Y256" s="7" t="str">
        <f>IF($X256="YES",VLOOKUP($F256,'[1]Editors Rescore'!$F$2:$M$103,8,FALSE),"")</f>
        <v/>
      </c>
      <c r="Z256" s="18">
        <f t="shared" si="19"/>
        <v>16</v>
      </c>
    </row>
    <row r="257" spans="1:26" ht="30" x14ac:dyDescent="0.25">
      <c r="A257" s="10" t="s">
        <v>718</v>
      </c>
      <c r="B257" s="10" t="s">
        <v>719</v>
      </c>
      <c r="C257" s="10" t="s">
        <v>254</v>
      </c>
      <c r="D257" s="13" t="s">
        <v>29</v>
      </c>
      <c r="E257" s="13" t="s">
        <v>38</v>
      </c>
      <c r="F257" s="13">
        <v>30400927</v>
      </c>
      <c r="G257" s="13" t="s">
        <v>45</v>
      </c>
      <c r="H257" s="16" t="s">
        <v>46</v>
      </c>
      <c r="I257" s="7" t="s">
        <v>47</v>
      </c>
      <c r="L257" s="20">
        <v>3</v>
      </c>
      <c r="M257" s="7">
        <v>3</v>
      </c>
      <c r="N257" s="20">
        <v>4</v>
      </c>
      <c r="O257" s="7">
        <v>4</v>
      </c>
      <c r="P257" s="20">
        <v>1</v>
      </c>
      <c r="Q257" s="7">
        <v>3</v>
      </c>
      <c r="R257" s="20">
        <v>3</v>
      </c>
      <c r="S257" s="7">
        <v>4</v>
      </c>
      <c r="T257" s="16">
        <f t="shared" si="15"/>
        <v>11</v>
      </c>
      <c r="U257" s="7">
        <f t="shared" si="16"/>
        <v>14</v>
      </c>
      <c r="V257" s="17">
        <f t="shared" si="17"/>
        <v>12.5</v>
      </c>
      <c r="W257" s="7">
        <f t="shared" si="18"/>
        <v>3</v>
      </c>
      <c r="X257" s="7" t="str">
        <f>IF(W257&gt;([1]calculations!$B$1+[1]calculations!$B$2),"YES","")</f>
        <v/>
      </c>
      <c r="Y257" s="7" t="str">
        <f>IF($X257="YES",VLOOKUP($F257,'[1]Editors Rescore'!$F$2:$M$103,8,FALSE),"")</f>
        <v/>
      </c>
      <c r="Z257" s="18">
        <f t="shared" si="19"/>
        <v>12.5</v>
      </c>
    </row>
    <row r="258" spans="1:26" ht="60" x14ac:dyDescent="0.25">
      <c r="A258" s="23" t="s">
        <v>720</v>
      </c>
      <c r="B258" s="23" t="s">
        <v>721</v>
      </c>
      <c r="C258" s="23" t="s">
        <v>722</v>
      </c>
      <c r="D258" s="13" t="s">
        <v>29</v>
      </c>
      <c r="E258" s="13" t="s">
        <v>30</v>
      </c>
      <c r="G258" s="13" t="s">
        <v>326</v>
      </c>
      <c r="H258" s="20" t="s">
        <v>328</v>
      </c>
      <c r="I258" s="7" t="s">
        <v>327</v>
      </c>
      <c r="J258" s="25">
        <v>5</v>
      </c>
      <c r="K258" s="7">
        <v>5</v>
      </c>
      <c r="L258" s="16">
        <v>0</v>
      </c>
      <c r="M258" s="7">
        <v>1</v>
      </c>
      <c r="N258" s="53"/>
      <c r="O258" s="53"/>
      <c r="P258" s="16">
        <v>4</v>
      </c>
      <c r="Q258" s="7">
        <v>5</v>
      </c>
      <c r="R258" s="16">
        <v>5</v>
      </c>
      <c r="S258" s="7">
        <v>5</v>
      </c>
      <c r="T258" s="16">
        <f t="shared" si="15"/>
        <v>14</v>
      </c>
      <c r="U258" s="7">
        <f t="shared" si="16"/>
        <v>16</v>
      </c>
      <c r="V258" s="17">
        <f t="shared" si="17"/>
        <v>15</v>
      </c>
      <c r="W258" s="7">
        <f t="shared" si="18"/>
        <v>2</v>
      </c>
      <c r="X258" s="7" t="str">
        <f>IF(W258&gt;([1]calculations!$B$1+[1]calculations!$B$2),"YES","")</f>
        <v/>
      </c>
      <c r="Y258" s="7" t="str">
        <f>IF($X258="YES",VLOOKUP($F258,'[1]Editors Rescore'!$F$2:$M$103,8,FALSE),"")</f>
        <v/>
      </c>
      <c r="Z258" s="18">
        <f t="shared" si="19"/>
        <v>15</v>
      </c>
    </row>
    <row r="259" spans="1:26" ht="60" x14ac:dyDescent="0.25">
      <c r="A259" s="23" t="s">
        <v>720</v>
      </c>
      <c r="B259" s="23" t="s">
        <v>723</v>
      </c>
      <c r="C259" s="23" t="s">
        <v>722</v>
      </c>
      <c r="D259" s="13" t="s">
        <v>29</v>
      </c>
      <c r="E259" s="13" t="s">
        <v>30</v>
      </c>
      <c r="G259" s="13" t="s">
        <v>326</v>
      </c>
      <c r="H259" s="20" t="s">
        <v>328</v>
      </c>
      <c r="I259" s="7" t="s">
        <v>327</v>
      </c>
      <c r="J259" s="25">
        <v>5</v>
      </c>
      <c r="K259" s="7">
        <v>5</v>
      </c>
      <c r="L259" s="16">
        <v>0</v>
      </c>
      <c r="M259" s="7">
        <v>0</v>
      </c>
      <c r="N259" s="53"/>
      <c r="O259" s="53"/>
      <c r="P259" s="16">
        <v>5</v>
      </c>
      <c r="Q259" s="7">
        <v>5</v>
      </c>
      <c r="R259" s="16">
        <v>5</v>
      </c>
      <c r="S259" s="7">
        <v>4</v>
      </c>
      <c r="T259" s="16">
        <f t="shared" ref="T259:T322" si="20">J259+L259+N259+P259+R259</f>
        <v>15</v>
      </c>
      <c r="U259" s="7">
        <f t="shared" ref="U259:U322" si="21">K259+M259+O259+Q259+S259</f>
        <v>14</v>
      </c>
      <c r="V259" s="17">
        <f t="shared" ref="V259:V322" si="22">AVERAGE(T259:U259)</f>
        <v>14.5</v>
      </c>
      <c r="W259" s="7">
        <f t="shared" ref="W259:W322" si="23">ABS(T259-U259)</f>
        <v>1</v>
      </c>
      <c r="X259" s="7" t="str">
        <f>IF(W259&gt;([1]calculations!$B$1+[1]calculations!$B$2),"YES","")</f>
        <v/>
      </c>
      <c r="Y259" s="7" t="str">
        <f>IF($X259="YES",VLOOKUP($F259,'[1]Editors Rescore'!$F$2:$M$103,8,FALSE),"")</f>
        <v/>
      </c>
      <c r="Z259" s="18">
        <f t="shared" ref="Z259:Z322" si="24">IF(X259="YES",AVERAGE(T259,U259,Y259),V259)</f>
        <v>14.5</v>
      </c>
    </row>
    <row r="260" spans="1:26" ht="30" x14ac:dyDescent="0.25">
      <c r="A260" s="22" t="s">
        <v>724</v>
      </c>
      <c r="B260" s="23" t="s">
        <v>725</v>
      </c>
      <c r="C260" s="10" t="s">
        <v>726</v>
      </c>
      <c r="D260" s="7" t="s">
        <v>37</v>
      </c>
      <c r="E260" s="7" t="s">
        <v>38</v>
      </c>
      <c r="F260" s="7">
        <v>29372177</v>
      </c>
      <c r="G260" s="7" t="s">
        <v>82</v>
      </c>
      <c r="H260" s="20" t="s">
        <v>84</v>
      </c>
      <c r="I260" s="7" t="s">
        <v>109</v>
      </c>
      <c r="J260" s="21"/>
      <c r="K260" s="21"/>
      <c r="L260" s="20">
        <v>4</v>
      </c>
      <c r="M260" s="7">
        <v>4</v>
      </c>
      <c r="N260" s="20">
        <v>4</v>
      </c>
      <c r="O260" s="7">
        <v>1</v>
      </c>
      <c r="P260" s="20">
        <v>5</v>
      </c>
      <c r="Q260" s="7">
        <v>3</v>
      </c>
      <c r="R260" s="20">
        <v>5</v>
      </c>
      <c r="S260" s="7">
        <v>4</v>
      </c>
      <c r="T260" s="16">
        <f t="shared" si="20"/>
        <v>18</v>
      </c>
      <c r="U260" s="7">
        <f t="shared" si="21"/>
        <v>12</v>
      </c>
      <c r="V260" s="17">
        <f t="shared" si="22"/>
        <v>15</v>
      </c>
      <c r="W260" s="7">
        <f t="shared" si="23"/>
        <v>6</v>
      </c>
      <c r="X260" s="7" t="str">
        <f>IF(W260&gt;([1]calculations!$B$1+[1]calculations!$B$2),"YES","")</f>
        <v>YES</v>
      </c>
      <c r="Y260" s="7">
        <f>IF($X260="YES",VLOOKUP($F260,'[1]Editors Rescore'!$F$2:$M$103,8,FALSE),"")</f>
        <v>11</v>
      </c>
      <c r="Z260" s="18">
        <f t="shared" si="24"/>
        <v>13.666666666666666</v>
      </c>
    </row>
    <row r="261" spans="1:26" ht="45" x14ac:dyDescent="0.25">
      <c r="A261" s="22" t="s">
        <v>727</v>
      </c>
      <c r="B261" s="10" t="s">
        <v>728</v>
      </c>
      <c r="C261" s="10" t="s">
        <v>729</v>
      </c>
      <c r="D261" s="7" t="s">
        <v>37</v>
      </c>
      <c r="E261" s="7" t="s">
        <v>38</v>
      </c>
      <c r="F261" s="30">
        <v>30245595</v>
      </c>
      <c r="G261" s="7" t="s">
        <v>82</v>
      </c>
      <c r="H261" s="16" t="s">
        <v>106</v>
      </c>
      <c r="I261" s="42" t="s">
        <v>83</v>
      </c>
      <c r="L261" s="20">
        <v>3</v>
      </c>
      <c r="M261" s="43">
        <v>1</v>
      </c>
      <c r="N261" s="20">
        <v>3</v>
      </c>
      <c r="O261" s="43">
        <v>1</v>
      </c>
      <c r="P261" s="20">
        <v>5</v>
      </c>
      <c r="Q261" s="43">
        <v>3</v>
      </c>
      <c r="R261" s="20">
        <v>4</v>
      </c>
      <c r="S261" s="43">
        <v>3</v>
      </c>
      <c r="T261" s="16">
        <f t="shared" si="20"/>
        <v>15</v>
      </c>
      <c r="U261" s="7">
        <f t="shared" si="21"/>
        <v>8</v>
      </c>
      <c r="V261" s="17">
        <f t="shared" si="22"/>
        <v>11.5</v>
      </c>
      <c r="W261" s="7">
        <f t="shared" si="23"/>
        <v>7</v>
      </c>
      <c r="X261" s="7" t="str">
        <f>IF(W261&gt;([1]calculations!$B$1+[1]calculations!$B$2),"YES","")</f>
        <v>YES</v>
      </c>
      <c r="Y261" s="7">
        <f>IF($X261="YES",VLOOKUP($F261,'[1]Editors Rescore'!$F$2:$M$103,8,FALSE),"")</f>
        <v>6</v>
      </c>
      <c r="Z261" s="18">
        <f t="shared" si="24"/>
        <v>9.6666666666666661</v>
      </c>
    </row>
    <row r="262" spans="1:26" ht="45" x14ac:dyDescent="0.25">
      <c r="A262" s="33" t="s">
        <v>730</v>
      </c>
      <c r="B262" s="10" t="s">
        <v>731</v>
      </c>
      <c r="C262" s="10" t="s">
        <v>71</v>
      </c>
      <c r="D262" s="7" t="s">
        <v>51</v>
      </c>
      <c r="E262" s="7" t="s">
        <v>30</v>
      </c>
      <c r="F262" s="7">
        <v>29652816</v>
      </c>
      <c r="G262" s="7" t="s">
        <v>45</v>
      </c>
      <c r="H262" s="20" t="s">
        <v>69</v>
      </c>
      <c r="I262" s="7" t="s">
        <v>46</v>
      </c>
      <c r="J262" s="20">
        <v>5</v>
      </c>
      <c r="K262" s="7">
        <v>4</v>
      </c>
      <c r="L262" s="20">
        <v>0</v>
      </c>
      <c r="M262" s="7">
        <v>0</v>
      </c>
      <c r="N262" s="21"/>
      <c r="O262" s="21"/>
      <c r="P262" s="20">
        <v>3</v>
      </c>
      <c r="Q262" s="7">
        <v>3</v>
      </c>
      <c r="R262" s="20">
        <v>3</v>
      </c>
      <c r="S262" s="7">
        <v>4</v>
      </c>
      <c r="T262" s="16">
        <f t="shared" si="20"/>
        <v>11</v>
      </c>
      <c r="U262" s="7">
        <f t="shared" si="21"/>
        <v>11</v>
      </c>
      <c r="V262" s="17">
        <f t="shared" si="22"/>
        <v>11</v>
      </c>
      <c r="W262" s="7">
        <f t="shared" si="23"/>
        <v>0</v>
      </c>
      <c r="X262" s="7" t="str">
        <f>IF(W262&gt;([1]calculations!$B$1+[1]calculations!$B$2),"YES","")</f>
        <v/>
      </c>
      <c r="Y262" s="7" t="str">
        <f>IF($X262="YES",VLOOKUP($F262,'[1]Editors Rescore'!$F$2:$M$103,8,FALSE),"")</f>
        <v/>
      </c>
      <c r="Z262" s="18">
        <f t="shared" si="24"/>
        <v>11</v>
      </c>
    </row>
    <row r="263" spans="1:26" ht="30" x14ac:dyDescent="0.25">
      <c r="A263" s="22" t="s">
        <v>732</v>
      </c>
      <c r="B263" s="10" t="s">
        <v>733</v>
      </c>
      <c r="C263" s="10" t="s">
        <v>620</v>
      </c>
      <c r="D263" s="7" t="s">
        <v>29</v>
      </c>
      <c r="E263" s="7" t="s">
        <v>38</v>
      </c>
      <c r="F263" s="30">
        <v>30237877</v>
      </c>
      <c r="G263" s="7" t="s">
        <v>82</v>
      </c>
      <c r="H263" s="16" t="s">
        <v>106</v>
      </c>
      <c r="I263" s="42" t="s">
        <v>83</v>
      </c>
      <c r="J263" s="21"/>
      <c r="K263" s="21"/>
      <c r="L263" s="20">
        <v>4</v>
      </c>
      <c r="M263" s="43">
        <v>1</v>
      </c>
      <c r="N263" s="20">
        <v>4</v>
      </c>
      <c r="O263" s="43">
        <v>4</v>
      </c>
      <c r="P263" s="20">
        <v>5</v>
      </c>
      <c r="Q263" s="43">
        <v>4</v>
      </c>
      <c r="R263" s="20">
        <v>5</v>
      </c>
      <c r="S263" s="43">
        <v>2</v>
      </c>
      <c r="T263" s="16">
        <f t="shared" si="20"/>
        <v>18</v>
      </c>
      <c r="U263" s="7">
        <f t="shared" si="21"/>
        <v>11</v>
      </c>
      <c r="V263" s="17">
        <f t="shared" si="22"/>
        <v>14.5</v>
      </c>
      <c r="W263" s="7">
        <f t="shared" si="23"/>
        <v>7</v>
      </c>
      <c r="X263" s="7" t="str">
        <f>IF(W263&gt;([1]calculations!$B$1+[1]calculations!$B$2),"YES","")</f>
        <v>YES</v>
      </c>
      <c r="Y263" s="7">
        <f>IF($X263="YES",VLOOKUP($F263,'[1]Editors Rescore'!$F$2:$M$103,8,FALSE),"")</f>
        <v>13</v>
      </c>
      <c r="Z263" s="18">
        <f t="shared" si="24"/>
        <v>14</v>
      </c>
    </row>
    <row r="264" spans="1:26" ht="30" x14ac:dyDescent="0.25">
      <c r="A264" s="10" t="s">
        <v>734</v>
      </c>
      <c r="B264" s="10" t="s">
        <v>735</v>
      </c>
      <c r="C264" s="10" t="s">
        <v>736</v>
      </c>
      <c r="D264" s="13" t="s">
        <v>29</v>
      </c>
      <c r="E264" s="13" t="s">
        <v>38</v>
      </c>
      <c r="F264" s="7">
        <v>28752949</v>
      </c>
      <c r="G264" s="13" t="s">
        <v>39</v>
      </c>
      <c r="H264" s="20" t="s">
        <v>41</v>
      </c>
      <c r="I264" s="7" t="s">
        <v>40</v>
      </c>
      <c r="J264" s="21"/>
      <c r="K264" s="21"/>
      <c r="L264" s="20">
        <v>3</v>
      </c>
      <c r="M264" s="7">
        <v>4</v>
      </c>
      <c r="N264" s="20">
        <v>4</v>
      </c>
      <c r="O264" s="7">
        <v>4</v>
      </c>
      <c r="P264" s="20">
        <v>5</v>
      </c>
      <c r="Q264" s="7">
        <v>2</v>
      </c>
      <c r="R264" s="20">
        <v>5</v>
      </c>
      <c r="S264" s="7">
        <v>3</v>
      </c>
      <c r="T264" s="16">
        <f t="shared" si="20"/>
        <v>17</v>
      </c>
      <c r="U264" s="7">
        <f t="shared" si="21"/>
        <v>13</v>
      </c>
      <c r="V264" s="17">
        <f t="shared" si="22"/>
        <v>15</v>
      </c>
      <c r="W264" s="7">
        <f t="shared" si="23"/>
        <v>4</v>
      </c>
      <c r="X264" s="7" t="str">
        <f>IF(W264&gt;([1]calculations!$B$1+[1]calculations!$B$2),"YES","")</f>
        <v/>
      </c>
      <c r="Y264" s="7" t="str">
        <f>IF($X264="YES",VLOOKUP($F264,'[1]Editors Rescore'!$F$2:$M$103,8,FALSE),"")</f>
        <v/>
      </c>
      <c r="Z264" s="18">
        <f t="shared" si="24"/>
        <v>15</v>
      </c>
    </row>
    <row r="265" spans="1:26" ht="45" x14ac:dyDescent="0.25">
      <c r="A265" s="33" t="s">
        <v>737</v>
      </c>
      <c r="B265" s="23" t="s">
        <v>738</v>
      </c>
      <c r="C265" s="23" t="s">
        <v>361</v>
      </c>
      <c r="D265" s="13" t="s">
        <v>29</v>
      </c>
      <c r="E265" s="13" t="s">
        <v>38</v>
      </c>
      <c r="F265" s="7">
        <v>29893427</v>
      </c>
      <c r="G265" s="7" t="s">
        <v>45</v>
      </c>
      <c r="H265" s="20" t="s">
        <v>47</v>
      </c>
      <c r="I265" s="7" t="s">
        <v>88</v>
      </c>
      <c r="J265" s="21"/>
      <c r="K265" s="21"/>
      <c r="L265" s="16">
        <v>1</v>
      </c>
      <c r="M265" s="7">
        <v>1</v>
      </c>
      <c r="N265" s="16">
        <v>0</v>
      </c>
      <c r="O265" s="7">
        <v>0</v>
      </c>
      <c r="P265" s="16">
        <v>2</v>
      </c>
      <c r="Q265" s="7">
        <v>4</v>
      </c>
      <c r="R265" s="16">
        <v>1</v>
      </c>
      <c r="S265" s="7">
        <v>2</v>
      </c>
      <c r="T265" s="16">
        <f t="shared" si="20"/>
        <v>4</v>
      </c>
      <c r="U265" s="7">
        <f t="shared" si="21"/>
        <v>7</v>
      </c>
      <c r="V265" s="17">
        <f t="shared" si="22"/>
        <v>5.5</v>
      </c>
      <c r="W265" s="7">
        <f t="shared" si="23"/>
        <v>3</v>
      </c>
      <c r="X265" s="7" t="str">
        <f>IF(W265&gt;([1]calculations!$B$1+[1]calculations!$B$2),"YES","")</f>
        <v/>
      </c>
      <c r="Y265" s="7" t="str">
        <f>IF($X265="YES",VLOOKUP($F265,'[1]Editors Rescore'!$F$2:$M$103,8,FALSE),"")</f>
        <v/>
      </c>
      <c r="Z265" s="18">
        <f t="shared" si="24"/>
        <v>5.5</v>
      </c>
    </row>
    <row r="266" spans="1:26" ht="30" x14ac:dyDescent="0.25">
      <c r="A266" s="22" t="s">
        <v>739</v>
      </c>
      <c r="B266" s="10" t="s">
        <v>740</v>
      </c>
      <c r="C266" s="10" t="s">
        <v>283</v>
      </c>
      <c r="D266" s="7" t="s">
        <v>37</v>
      </c>
      <c r="E266" s="7" t="s">
        <v>30</v>
      </c>
      <c r="F266" s="7">
        <v>29454115</v>
      </c>
      <c r="G266" s="13" t="s">
        <v>39</v>
      </c>
      <c r="H266" s="20" t="s">
        <v>40</v>
      </c>
      <c r="I266" s="7" t="s">
        <v>41</v>
      </c>
      <c r="J266" s="20">
        <v>5</v>
      </c>
      <c r="K266" s="7">
        <v>5</v>
      </c>
      <c r="L266" s="20">
        <v>5</v>
      </c>
      <c r="M266" s="7">
        <v>2</v>
      </c>
      <c r="N266" s="21"/>
      <c r="O266" s="21"/>
      <c r="P266" s="20">
        <v>4</v>
      </c>
      <c r="Q266" s="7">
        <v>5</v>
      </c>
      <c r="R266" s="20">
        <v>3</v>
      </c>
      <c r="S266" s="7">
        <v>5</v>
      </c>
      <c r="T266" s="16">
        <f t="shared" si="20"/>
        <v>17</v>
      </c>
      <c r="U266" s="7">
        <f t="shared" si="21"/>
        <v>17</v>
      </c>
      <c r="V266" s="17">
        <f t="shared" si="22"/>
        <v>17</v>
      </c>
      <c r="W266" s="7">
        <f t="shared" si="23"/>
        <v>0</v>
      </c>
      <c r="X266" s="7" t="str">
        <f>IF(W266&gt;([1]calculations!$B$1+[1]calculations!$B$2),"YES","")</f>
        <v/>
      </c>
      <c r="Y266" s="7" t="str">
        <f>IF($X266="YES",VLOOKUP($F266,'[1]Editors Rescore'!$F$2:$M$103,8,FALSE),"")</f>
        <v/>
      </c>
      <c r="Z266" s="18">
        <f t="shared" si="24"/>
        <v>17</v>
      </c>
    </row>
    <row r="267" spans="1:26" ht="45" x14ac:dyDescent="0.25">
      <c r="A267" s="33" t="s">
        <v>741</v>
      </c>
      <c r="B267" s="23" t="s">
        <v>742</v>
      </c>
      <c r="C267" s="23" t="s">
        <v>743</v>
      </c>
      <c r="D267" s="7" t="s">
        <v>37</v>
      </c>
      <c r="E267" s="7" t="s">
        <v>38</v>
      </c>
      <c r="F267" s="40">
        <v>29691645</v>
      </c>
      <c r="G267" s="7" t="s">
        <v>56</v>
      </c>
      <c r="H267" s="20" t="s">
        <v>100</v>
      </c>
      <c r="I267" s="7" t="s">
        <v>61</v>
      </c>
      <c r="J267" s="21"/>
      <c r="K267" s="21"/>
      <c r="L267" s="20">
        <v>4</v>
      </c>
      <c r="M267" s="7">
        <v>4</v>
      </c>
      <c r="N267" s="20">
        <v>4</v>
      </c>
      <c r="O267" s="7">
        <v>4</v>
      </c>
      <c r="P267" s="20">
        <v>3</v>
      </c>
      <c r="Q267" s="7">
        <v>3</v>
      </c>
      <c r="R267" s="20">
        <v>3</v>
      </c>
      <c r="S267" s="7">
        <v>4</v>
      </c>
      <c r="T267" s="16">
        <f t="shared" si="20"/>
        <v>14</v>
      </c>
      <c r="U267" s="7">
        <f t="shared" si="21"/>
        <v>15</v>
      </c>
      <c r="V267" s="17">
        <f t="shared" si="22"/>
        <v>14.5</v>
      </c>
      <c r="W267" s="7">
        <f t="shared" si="23"/>
        <v>1</v>
      </c>
      <c r="X267" s="7" t="str">
        <f>IF(W267&gt;([1]calculations!$B$1+[1]calculations!$B$2),"YES","")</f>
        <v/>
      </c>
      <c r="Y267" s="7" t="str">
        <f>IF($X267="YES",VLOOKUP($F267,'[1]Editors Rescore'!$F$2:$M$103,8,FALSE),"")</f>
        <v/>
      </c>
      <c r="Z267" s="18">
        <f t="shared" si="24"/>
        <v>14.5</v>
      </c>
    </row>
    <row r="268" spans="1:26" ht="30" x14ac:dyDescent="0.25">
      <c r="A268" s="33" t="s">
        <v>741</v>
      </c>
      <c r="B268" s="23" t="s">
        <v>744</v>
      </c>
      <c r="C268" s="23" t="s">
        <v>745</v>
      </c>
      <c r="D268" s="7" t="s">
        <v>37</v>
      </c>
      <c r="E268" s="7" t="s">
        <v>38</v>
      </c>
      <c r="F268" s="40">
        <v>29692585</v>
      </c>
      <c r="G268" s="7" t="s">
        <v>56</v>
      </c>
      <c r="H268" s="20" t="s">
        <v>100</v>
      </c>
      <c r="I268" s="7" t="s">
        <v>61</v>
      </c>
      <c r="J268" s="21"/>
      <c r="K268" s="21"/>
      <c r="L268" s="59">
        <v>4</v>
      </c>
      <c r="M268" s="7">
        <v>4</v>
      </c>
      <c r="N268" s="59">
        <v>4</v>
      </c>
      <c r="O268" s="7">
        <v>3</v>
      </c>
      <c r="P268" s="59">
        <v>0</v>
      </c>
      <c r="Q268" s="7">
        <v>3</v>
      </c>
      <c r="R268" s="59">
        <v>1</v>
      </c>
      <c r="S268" s="7">
        <v>1</v>
      </c>
      <c r="T268" s="16">
        <f t="shared" si="20"/>
        <v>9</v>
      </c>
      <c r="U268" s="7">
        <f t="shared" si="21"/>
        <v>11</v>
      </c>
      <c r="V268" s="17">
        <f t="shared" si="22"/>
        <v>10</v>
      </c>
      <c r="W268" s="7">
        <f t="shared" si="23"/>
        <v>2</v>
      </c>
      <c r="X268" s="7" t="str">
        <f>IF(W268&gt;([1]calculations!$B$1+[1]calculations!$B$2),"YES","")</f>
        <v/>
      </c>
      <c r="Y268" s="7" t="str">
        <f>IF($X268="YES",VLOOKUP($F268,'[1]Editors Rescore'!$F$2:$M$103,8,FALSE),"")</f>
        <v/>
      </c>
      <c r="Z268" s="18">
        <f t="shared" si="24"/>
        <v>10</v>
      </c>
    </row>
    <row r="269" spans="1:26" ht="30" x14ac:dyDescent="0.25">
      <c r="A269" s="10" t="s">
        <v>746</v>
      </c>
      <c r="B269" s="10" t="s">
        <v>747</v>
      </c>
      <c r="C269" s="10" t="s">
        <v>99</v>
      </c>
      <c r="D269" s="13" t="s">
        <v>37</v>
      </c>
      <c r="E269" s="13" t="s">
        <v>38</v>
      </c>
      <c r="F269" s="13">
        <v>30394262</v>
      </c>
      <c r="G269" s="13" t="s">
        <v>45</v>
      </c>
      <c r="H269" s="20" t="s">
        <v>69</v>
      </c>
      <c r="I269" s="7" t="s">
        <v>46</v>
      </c>
      <c r="J269" s="21"/>
      <c r="K269" s="21"/>
      <c r="L269" s="20">
        <v>1</v>
      </c>
      <c r="M269" s="7">
        <v>3</v>
      </c>
      <c r="N269" s="20">
        <v>3</v>
      </c>
      <c r="O269" s="7">
        <v>4</v>
      </c>
      <c r="P269" s="20">
        <v>5</v>
      </c>
      <c r="Q269" s="7">
        <v>1</v>
      </c>
      <c r="R269" s="20">
        <v>3</v>
      </c>
      <c r="S269" s="7">
        <v>0</v>
      </c>
      <c r="T269" s="16">
        <f t="shared" si="20"/>
        <v>12</v>
      </c>
      <c r="U269" s="7">
        <f t="shared" si="21"/>
        <v>8</v>
      </c>
      <c r="V269" s="17">
        <f t="shared" si="22"/>
        <v>10</v>
      </c>
      <c r="W269" s="7">
        <f t="shared" si="23"/>
        <v>4</v>
      </c>
      <c r="X269" s="7" t="str">
        <f>IF(W269&gt;([1]calculations!$B$1+[1]calculations!$B$2),"YES","")</f>
        <v/>
      </c>
      <c r="Y269" s="7" t="str">
        <f>IF($X269="YES",VLOOKUP($F269,'[1]Editors Rescore'!$F$2:$M$103,8,FALSE),"")</f>
        <v/>
      </c>
      <c r="Z269" s="18">
        <f t="shared" si="24"/>
        <v>10</v>
      </c>
    </row>
    <row r="270" spans="1:26" ht="30" x14ac:dyDescent="0.25">
      <c r="A270" s="33" t="s">
        <v>748</v>
      </c>
      <c r="B270" s="23" t="s">
        <v>749</v>
      </c>
      <c r="C270" s="23" t="s">
        <v>314</v>
      </c>
      <c r="D270" s="7" t="s">
        <v>29</v>
      </c>
      <c r="E270" s="13" t="s">
        <v>30</v>
      </c>
      <c r="F270" s="7">
        <v>29889700</v>
      </c>
      <c r="G270" s="13" t="s">
        <v>45</v>
      </c>
      <c r="H270" s="20" t="s">
        <v>47</v>
      </c>
      <c r="I270" s="7" t="s">
        <v>88</v>
      </c>
      <c r="J270" s="16">
        <v>5</v>
      </c>
      <c r="K270" s="7">
        <v>3</v>
      </c>
      <c r="L270" s="16">
        <v>1</v>
      </c>
      <c r="M270" s="7">
        <v>1</v>
      </c>
      <c r="N270" s="21"/>
      <c r="O270" s="21"/>
      <c r="P270" s="16">
        <v>0</v>
      </c>
      <c r="Q270" s="7">
        <v>5</v>
      </c>
      <c r="R270" s="16">
        <v>1</v>
      </c>
      <c r="S270" s="7">
        <v>5</v>
      </c>
      <c r="T270" s="16">
        <f t="shared" si="20"/>
        <v>7</v>
      </c>
      <c r="U270" s="7">
        <f t="shared" si="21"/>
        <v>14</v>
      </c>
      <c r="V270" s="17">
        <f t="shared" si="22"/>
        <v>10.5</v>
      </c>
      <c r="W270" s="7">
        <f t="shared" si="23"/>
        <v>7</v>
      </c>
      <c r="X270" s="7" t="str">
        <f>IF(W270&gt;([1]calculations!$B$1+[1]calculations!$B$2),"YES","")</f>
        <v>YES</v>
      </c>
      <c r="Y270" s="7">
        <f>IF($X270="YES",VLOOKUP($F270,'[1]Editors Rescore'!$F$2:$M$103,8,FALSE),"")</f>
        <v>10</v>
      </c>
      <c r="Z270" s="18">
        <f t="shared" si="24"/>
        <v>10.333333333333334</v>
      </c>
    </row>
    <row r="271" spans="1:26" ht="30" x14ac:dyDescent="0.25">
      <c r="A271" s="22" t="s">
        <v>750</v>
      </c>
      <c r="B271" s="23" t="s">
        <v>751</v>
      </c>
      <c r="C271" s="10" t="s">
        <v>145</v>
      </c>
      <c r="D271" s="7" t="s">
        <v>51</v>
      </c>
      <c r="E271" s="7" t="s">
        <v>38</v>
      </c>
      <c r="F271" s="7">
        <v>28843959</v>
      </c>
      <c r="G271" s="7" t="s">
        <v>82</v>
      </c>
      <c r="H271" s="20" t="s">
        <v>84</v>
      </c>
      <c r="I271" s="7" t="s">
        <v>109</v>
      </c>
      <c r="J271" s="21"/>
      <c r="K271" s="21"/>
      <c r="L271" s="20">
        <v>4</v>
      </c>
      <c r="M271" s="7">
        <v>2</v>
      </c>
      <c r="N271" s="20">
        <v>2</v>
      </c>
      <c r="O271" s="7">
        <v>2</v>
      </c>
      <c r="P271" s="20">
        <v>4</v>
      </c>
      <c r="Q271" s="7">
        <v>4</v>
      </c>
      <c r="R271" s="20">
        <v>3</v>
      </c>
      <c r="S271" s="7">
        <v>3</v>
      </c>
      <c r="T271" s="16">
        <f t="shared" si="20"/>
        <v>13</v>
      </c>
      <c r="U271" s="7">
        <f t="shared" si="21"/>
        <v>11</v>
      </c>
      <c r="V271" s="17">
        <f t="shared" si="22"/>
        <v>12</v>
      </c>
      <c r="W271" s="7">
        <f t="shared" si="23"/>
        <v>2</v>
      </c>
      <c r="X271" s="7" t="str">
        <f>IF(W271&gt;([1]calculations!$B$1+[1]calculations!$B$2),"YES","")</f>
        <v/>
      </c>
      <c r="Y271" s="7" t="str">
        <f>IF($X271="YES",VLOOKUP($F271,'[1]Editors Rescore'!$F$2:$M$103,8,FALSE),"")</f>
        <v/>
      </c>
      <c r="Z271" s="18">
        <f t="shared" si="24"/>
        <v>12</v>
      </c>
    </row>
    <row r="272" spans="1:26" ht="30" x14ac:dyDescent="0.25">
      <c r="A272" s="33" t="s">
        <v>752</v>
      </c>
      <c r="B272" s="23" t="s">
        <v>753</v>
      </c>
      <c r="C272" s="44" t="s">
        <v>254</v>
      </c>
      <c r="D272" s="7" t="s">
        <v>51</v>
      </c>
      <c r="E272" s="7" t="s">
        <v>38</v>
      </c>
      <c r="F272" s="7">
        <v>29544489</v>
      </c>
      <c r="G272" s="7" t="s">
        <v>56</v>
      </c>
      <c r="H272" s="20" t="s">
        <v>61</v>
      </c>
      <c r="I272" s="7" t="s">
        <v>57</v>
      </c>
      <c r="J272" s="21"/>
      <c r="K272" s="21"/>
      <c r="L272" s="20">
        <v>3</v>
      </c>
      <c r="M272" s="7">
        <v>3</v>
      </c>
      <c r="N272" s="20">
        <v>4</v>
      </c>
      <c r="O272" s="7">
        <v>4</v>
      </c>
      <c r="P272" s="20">
        <v>2</v>
      </c>
      <c r="Q272" s="7">
        <v>3</v>
      </c>
      <c r="R272" s="20">
        <v>2</v>
      </c>
      <c r="S272" s="7">
        <v>3</v>
      </c>
      <c r="T272" s="16">
        <f t="shared" si="20"/>
        <v>11</v>
      </c>
      <c r="U272" s="7">
        <f t="shared" si="21"/>
        <v>13</v>
      </c>
      <c r="V272" s="17">
        <f t="shared" si="22"/>
        <v>12</v>
      </c>
      <c r="W272" s="7">
        <f t="shared" si="23"/>
        <v>2</v>
      </c>
      <c r="X272" s="7" t="str">
        <f>IF(W272&gt;([1]calculations!$B$1+[1]calculations!$B$2),"YES","")</f>
        <v/>
      </c>
      <c r="Y272" s="7" t="str">
        <f>IF($X272="YES",VLOOKUP($F272,'[1]Editors Rescore'!$F$2:$M$103,8,FALSE),"")</f>
        <v/>
      </c>
      <c r="Z272" s="18">
        <f t="shared" si="24"/>
        <v>12</v>
      </c>
    </row>
    <row r="273" spans="1:26" ht="30" x14ac:dyDescent="0.25">
      <c r="A273" s="22" t="s">
        <v>754</v>
      </c>
      <c r="B273" s="10" t="s">
        <v>755</v>
      </c>
      <c r="C273" s="10" t="s">
        <v>756</v>
      </c>
      <c r="D273" s="7" t="s">
        <v>29</v>
      </c>
      <c r="E273" s="7" t="s">
        <v>38</v>
      </c>
      <c r="F273" s="7">
        <v>29763433</v>
      </c>
      <c r="G273" s="7" t="s">
        <v>31</v>
      </c>
      <c r="H273" s="25" t="s">
        <v>52</v>
      </c>
      <c r="I273" s="7" t="s">
        <v>32</v>
      </c>
      <c r="J273" s="21"/>
      <c r="K273" s="21"/>
      <c r="L273" s="25">
        <v>3</v>
      </c>
      <c r="M273" s="7">
        <v>3</v>
      </c>
      <c r="N273" s="25">
        <v>4</v>
      </c>
      <c r="O273" s="7">
        <v>4</v>
      </c>
      <c r="P273" s="25">
        <v>3</v>
      </c>
      <c r="Q273" s="7">
        <v>4</v>
      </c>
      <c r="R273" s="25">
        <v>1</v>
      </c>
      <c r="S273" s="7">
        <v>5</v>
      </c>
      <c r="T273" s="16">
        <f t="shared" si="20"/>
        <v>11</v>
      </c>
      <c r="U273" s="7">
        <f t="shared" si="21"/>
        <v>16</v>
      </c>
      <c r="V273" s="17">
        <f t="shared" si="22"/>
        <v>13.5</v>
      </c>
      <c r="W273" s="7">
        <f t="shared" si="23"/>
        <v>5</v>
      </c>
      <c r="X273" s="7" t="str">
        <f>IF(W273&gt;([1]calculations!$B$1+[1]calculations!$B$2),"YES","")</f>
        <v>YES</v>
      </c>
      <c r="Y273" s="7">
        <f>IF($X273="YES",VLOOKUP($F273,'[1]Editors Rescore'!$F$2:$M$103,8,FALSE),"")</f>
        <v>11</v>
      </c>
      <c r="Z273" s="18">
        <f t="shared" si="24"/>
        <v>12.666666666666666</v>
      </c>
    </row>
    <row r="274" spans="1:26" s="58" customFormat="1" ht="45" x14ac:dyDescent="0.25">
      <c r="A274" s="22" t="s">
        <v>757</v>
      </c>
      <c r="B274" s="23" t="s">
        <v>758</v>
      </c>
      <c r="C274" s="10" t="s">
        <v>240</v>
      </c>
      <c r="D274" s="7" t="s">
        <v>37</v>
      </c>
      <c r="E274" s="7" t="s">
        <v>38</v>
      </c>
      <c r="F274" s="7">
        <v>29387145</v>
      </c>
      <c r="G274" s="7" t="s">
        <v>82</v>
      </c>
      <c r="H274" s="20" t="s">
        <v>84</v>
      </c>
      <c r="I274" s="7" t="s">
        <v>109</v>
      </c>
      <c r="J274" s="21"/>
      <c r="K274" s="21"/>
      <c r="L274" s="59">
        <v>4</v>
      </c>
      <c r="M274" s="7">
        <v>2</v>
      </c>
      <c r="N274" s="59">
        <v>4</v>
      </c>
      <c r="O274" s="7">
        <v>4</v>
      </c>
      <c r="P274" s="59">
        <v>3</v>
      </c>
      <c r="Q274" s="7">
        <v>4</v>
      </c>
      <c r="R274" s="59">
        <v>3</v>
      </c>
      <c r="S274" s="7">
        <v>4</v>
      </c>
      <c r="T274" s="16">
        <f t="shared" si="20"/>
        <v>14</v>
      </c>
      <c r="U274" s="7">
        <f t="shared" si="21"/>
        <v>14</v>
      </c>
      <c r="V274" s="17">
        <f t="shared" si="22"/>
        <v>14</v>
      </c>
      <c r="W274" s="7">
        <f t="shared" si="23"/>
        <v>0</v>
      </c>
      <c r="X274" s="7" t="str">
        <f>IF(W274&gt;([1]calculations!$B$1+[1]calculations!$B$2),"YES","")</f>
        <v/>
      </c>
      <c r="Y274" s="7" t="str">
        <f>IF($X274="YES",VLOOKUP($F274,'[1]Editors Rescore'!$F$2:$M$103,8,FALSE),"")</f>
        <v/>
      </c>
      <c r="Z274" s="18">
        <f t="shared" si="24"/>
        <v>14</v>
      </c>
    </row>
    <row r="275" spans="1:26" ht="30" x14ac:dyDescent="0.25">
      <c r="A275" s="22" t="s">
        <v>759</v>
      </c>
      <c r="B275" s="23" t="s">
        <v>760</v>
      </c>
      <c r="C275" s="23" t="s">
        <v>761</v>
      </c>
      <c r="D275" s="7" t="s">
        <v>37</v>
      </c>
      <c r="E275" s="7" t="s">
        <v>38</v>
      </c>
      <c r="F275" s="7">
        <v>28789607</v>
      </c>
      <c r="G275" s="7" t="s">
        <v>82</v>
      </c>
      <c r="H275" s="20" t="s">
        <v>84</v>
      </c>
      <c r="I275" s="7" t="s">
        <v>109</v>
      </c>
      <c r="J275" s="21"/>
      <c r="K275" s="21"/>
      <c r="L275" s="20">
        <v>4</v>
      </c>
      <c r="M275" s="7">
        <v>4</v>
      </c>
      <c r="N275" s="20">
        <v>4</v>
      </c>
      <c r="O275" s="7">
        <v>4</v>
      </c>
      <c r="P275" s="20">
        <v>5</v>
      </c>
      <c r="Q275" s="7">
        <v>4</v>
      </c>
      <c r="R275" s="20">
        <v>4</v>
      </c>
      <c r="S275" s="7">
        <v>3</v>
      </c>
      <c r="T275" s="16">
        <f t="shared" si="20"/>
        <v>17</v>
      </c>
      <c r="U275" s="7">
        <f t="shared" si="21"/>
        <v>15</v>
      </c>
      <c r="V275" s="17">
        <f t="shared" si="22"/>
        <v>16</v>
      </c>
      <c r="W275" s="7">
        <f t="shared" si="23"/>
        <v>2</v>
      </c>
      <c r="X275" s="7" t="str">
        <f>IF(W275&gt;([1]calculations!$B$1+[1]calculations!$B$2),"YES","")</f>
        <v/>
      </c>
      <c r="Y275" s="7" t="str">
        <f>IF($X275="YES",VLOOKUP($F275,'[1]Editors Rescore'!$F$2:$M$103,8,FALSE),"")</f>
        <v/>
      </c>
      <c r="Z275" s="18">
        <f t="shared" si="24"/>
        <v>16</v>
      </c>
    </row>
    <row r="276" spans="1:26" ht="30" x14ac:dyDescent="0.25">
      <c r="A276" s="33" t="s">
        <v>762</v>
      </c>
      <c r="B276" s="23" t="s">
        <v>763</v>
      </c>
      <c r="C276" s="44" t="s">
        <v>764</v>
      </c>
      <c r="D276" s="7" t="s">
        <v>29</v>
      </c>
      <c r="E276" s="7" t="s">
        <v>38</v>
      </c>
      <c r="F276" s="7">
        <v>29579487</v>
      </c>
      <c r="G276" s="7" t="s">
        <v>56</v>
      </c>
      <c r="H276" s="20" t="s">
        <v>78</v>
      </c>
      <c r="I276" s="7" t="s">
        <v>100</v>
      </c>
      <c r="J276" s="21"/>
      <c r="K276" s="21"/>
      <c r="L276" s="20">
        <v>2</v>
      </c>
      <c r="M276" s="7">
        <v>2</v>
      </c>
      <c r="N276" s="20">
        <v>4</v>
      </c>
      <c r="O276" s="7">
        <v>4</v>
      </c>
      <c r="P276" s="20">
        <v>4</v>
      </c>
      <c r="Q276" s="7">
        <v>2</v>
      </c>
      <c r="R276" s="20">
        <v>4</v>
      </c>
      <c r="S276" s="7">
        <v>3</v>
      </c>
      <c r="T276" s="16">
        <f t="shared" si="20"/>
        <v>14</v>
      </c>
      <c r="U276" s="7">
        <f t="shared" si="21"/>
        <v>11</v>
      </c>
      <c r="V276" s="17">
        <f t="shared" si="22"/>
        <v>12.5</v>
      </c>
      <c r="W276" s="7">
        <f t="shared" si="23"/>
        <v>3</v>
      </c>
      <c r="X276" s="7" t="str">
        <f>IF(W276&gt;([1]calculations!$B$1+[1]calculations!$B$2),"YES","")</f>
        <v/>
      </c>
      <c r="Y276" s="7" t="str">
        <f>IF($X276="YES",VLOOKUP($F276,'[1]Editors Rescore'!$F$2:$M$103,8,FALSE),"")</f>
        <v/>
      </c>
      <c r="Z276" s="18">
        <f t="shared" si="24"/>
        <v>12.5</v>
      </c>
    </row>
    <row r="277" spans="1:26" ht="30" x14ac:dyDescent="0.25">
      <c r="A277" s="22" t="s">
        <v>765</v>
      </c>
      <c r="B277" s="23" t="s">
        <v>766</v>
      </c>
      <c r="C277" s="10" t="s">
        <v>459</v>
      </c>
      <c r="D277" s="7" t="s">
        <v>29</v>
      </c>
      <c r="E277" s="7" t="s">
        <v>30</v>
      </c>
      <c r="F277" s="7">
        <v>29054555</v>
      </c>
      <c r="G277" s="7" t="s">
        <v>82</v>
      </c>
      <c r="H277" s="20" t="s">
        <v>84</v>
      </c>
      <c r="I277" s="7" t="s">
        <v>109</v>
      </c>
      <c r="J277" s="20">
        <v>5</v>
      </c>
      <c r="K277" s="7">
        <v>4</v>
      </c>
      <c r="L277" s="20">
        <v>2</v>
      </c>
      <c r="M277" s="7">
        <v>1</v>
      </c>
      <c r="N277" s="21"/>
      <c r="O277" s="21"/>
      <c r="P277" s="20">
        <v>4</v>
      </c>
      <c r="Q277" s="7">
        <v>4</v>
      </c>
      <c r="R277" s="20">
        <v>5</v>
      </c>
      <c r="S277" s="7">
        <v>3</v>
      </c>
      <c r="T277" s="16">
        <f t="shared" si="20"/>
        <v>16</v>
      </c>
      <c r="U277" s="7">
        <f t="shared" si="21"/>
        <v>12</v>
      </c>
      <c r="V277" s="17">
        <f t="shared" si="22"/>
        <v>14</v>
      </c>
      <c r="W277" s="7">
        <f t="shared" si="23"/>
        <v>4</v>
      </c>
      <c r="X277" s="7" t="str">
        <f>IF(W277&gt;([1]calculations!$B$1+[1]calculations!$B$2),"YES","")</f>
        <v/>
      </c>
      <c r="Y277" s="7" t="str">
        <f>IF($X277="YES",VLOOKUP($F277,'[1]Editors Rescore'!$F$2:$M$103,8,FALSE),"")</f>
        <v/>
      </c>
      <c r="Z277" s="18">
        <f t="shared" si="24"/>
        <v>14</v>
      </c>
    </row>
    <row r="278" spans="1:26" ht="45" x14ac:dyDescent="0.25">
      <c r="A278" s="22" t="s">
        <v>767</v>
      </c>
      <c r="B278" s="10" t="s">
        <v>768</v>
      </c>
      <c r="C278" s="10" t="s">
        <v>459</v>
      </c>
      <c r="D278" s="7" t="s">
        <v>37</v>
      </c>
      <c r="E278" s="7" t="s">
        <v>38</v>
      </c>
      <c r="F278" s="7">
        <v>29864018</v>
      </c>
      <c r="G278" s="7" t="s">
        <v>31</v>
      </c>
      <c r="H278" s="25" t="s">
        <v>65</v>
      </c>
      <c r="I278" s="7" t="s">
        <v>52</v>
      </c>
      <c r="J278" s="21"/>
      <c r="K278" s="21"/>
      <c r="L278" s="63">
        <v>4</v>
      </c>
      <c r="M278" s="7">
        <v>4</v>
      </c>
      <c r="N278" s="63">
        <v>3</v>
      </c>
      <c r="O278" s="7">
        <v>4</v>
      </c>
      <c r="P278" s="63">
        <v>5</v>
      </c>
      <c r="Q278" s="7">
        <v>5</v>
      </c>
      <c r="R278" s="63">
        <v>3</v>
      </c>
      <c r="S278" s="7">
        <v>5</v>
      </c>
      <c r="T278" s="16">
        <f t="shared" si="20"/>
        <v>15</v>
      </c>
      <c r="U278" s="7">
        <f t="shared" si="21"/>
        <v>18</v>
      </c>
      <c r="V278" s="17">
        <f t="shared" si="22"/>
        <v>16.5</v>
      </c>
      <c r="W278" s="7">
        <f t="shared" si="23"/>
        <v>3</v>
      </c>
      <c r="X278" s="7" t="str">
        <f>IF(W278&gt;([1]calculations!$B$1+[1]calculations!$B$2),"YES","")</f>
        <v/>
      </c>
      <c r="Y278" s="7" t="str">
        <f>IF($X278="YES",VLOOKUP($F278,'[1]Editors Rescore'!$F$2:$M$103,8,FALSE),"")</f>
        <v/>
      </c>
      <c r="Z278" s="18">
        <f t="shared" si="24"/>
        <v>16.5</v>
      </c>
    </row>
    <row r="279" spans="1:26" ht="30" x14ac:dyDescent="0.25">
      <c r="A279" s="22" t="s">
        <v>769</v>
      </c>
      <c r="B279" s="23" t="s">
        <v>770</v>
      </c>
      <c r="C279" s="10" t="s">
        <v>561</v>
      </c>
      <c r="D279" s="7" t="s">
        <v>29</v>
      </c>
      <c r="E279" s="7" t="s">
        <v>38</v>
      </c>
      <c r="F279" s="7">
        <v>29020340</v>
      </c>
      <c r="G279" s="7" t="s">
        <v>82</v>
      </c>
      <c r="H279" s="20" t="s">
        <v>84</v>
      </c>
      <c r="I279" s="7" t="s">
        <v>109</v>
      </c>
      <c r="J279" s="21"/>
      <c r="K279" s="21"/>
      <c r="L279" s="20">
        <v>4</v>
      </c>
      <c r="M279" s="7">
        <v>5</v>
      </c>
      <c r="N279" s="20">
        <v>1</v>
      </c>
      <c r="O279" s="7">
        <v>4</v>
      </c>
      <c r="P279" s="20">
        <v>3</v>
      </c>
      <c r="Q279" s="7">
        <v>4</v>
      </c>
      <c r="R279" s="20">
        <v>4</v>
      </c>
      <c r="S279" s="7">
        <v>4</v>
      </c>
      <c r="T279" s="16">
        <f t="shared" si="20"/>
        <v>12</v>
      </c>
      <c r="U279" s="7">
        <f t="shared" si="21"/>
        <v>17</v>
      </c>
      <c r="V279" s="17">
        <f t="shared" si="22"/>
        <v>14.5</v>
      </c>
      <c r="W279" s="7">
        <f t="shared" si="23"/>
        <v>5</v>
      </c>
      <c r="X279" s="7" t="str">
        <f>IF(W279&gt;([1]calculations!$B$1+[1]calculations!$B$2),"YES","")</f>
        <v>YES</v>
      </c>
      <c r="Y279" s="7">
        <f>IF($X279="YES",VLOOKUP($F279,'[1]Editors Rescore'!$F$2:$M$103,8,FALSE),"")</f>
        <v>9</v>
      </c>
      <c r="Z279" s="18">
        <f t="shared" si="24"/>
        <v>12.666666666666666</v>
      </c>
    </row>
    <row r="280" spans="1:26" ht="30" x14ac:dyDescent="0.25">
      <c r="A280" s="10" t="s">
        <v>771</v>
      </c>
      <c r="B280" s="10" t="s">
        <v>772</v>
      </c>
      <c r="C280" s="10" t="s">
        <v>283</v>
      </c>
      <c r="D280" s="13" t="s">
        <v>37</v>
      </c>
      <c r="E280" s="13" t="s">
        <v>38</v>
      </c>
      <c r="F280" s="13">
        <v>29410169</v>
      </c>
      <c r="G280" s="13" t="s">
        <v>72</v>
      </c>
      <c r="H280" s="20" t="s">
        <v>74</v>
      </c>
      <c r="I280" s="7" t="s">
        <v>73</v>
      </c>
      <c r="J280" s="21"/>
      <c r="K280" s="21"/>
      <c r="L280" s="20">
        <v>2</v>
      </c>
      <c r="M280" s="7">
        <v>4</v>
      </c>
      <c r="N280" s="20">
        <v>4</v>
      </c>
      <c r="O280" s="7">
        <v>3</v>
      </c>
      <c r="P280" s="20">
        <v>5</v>
      </c>
      <c r="Q280" s="7">
        <v>5</v>
      </c>
      <c r="R280" s="20">
        <v>4</v>
      </c>
      <c r="S280" s="7">
        <v>4</v>
      </c>
      <c r="T280" s="16">
        <f t="shared" si="20"/>
        <v>15</v>
      </c>
      <c r="U280" s="7">
        <f t="shared" si="21"/>
        <v>16</v>
      </c>
      <c r="V280" s="17">
        <f t="shared" si="22"/>
        <v>15.5</v>
      </c>
      <c r="W280" s="7">
        <f t="shared" si="23"/>
        <v>1</v>
      </c>
      <c r="X280" s="7" t="str">
        <f>IF(W280&gt;([1]calculations!$B$1+[1]calculations!$B$2),"YES","")</f>
        <v/>
      </c>
      <c r="Y280" s="7" t="str">
        <f>IF($X280="YES",VLOOKUP($F280,'[1]Editors Rescore'!$F$2:$M$103,8,FALSE),"")</f>
        <v/>
      </c>
      <c r="Z280" s="18">
        <f t="shared" si="24"/>
        <v>15.5</v>
      </c>
    </row>
    <row r="281" spans="1:26" ht="30" x14ac:dyDescent="0.25">
      <c r="A281" s="33" t="s">
        <v>773</v>
      </c>
      <c r="B281" s="10" t="s">
        <v>774</v>
      </c>
      <c r="C281" s="10" t="s">
        <v>775</v>
      </c>
      <c r="D281" s="13" t="s">
        <v>37</v>
      </c>
      <c r="E281" s="13" t="s">
        <v>38</v>
      </c>
      <c r="F281" s="13">
        <v>29628699</v>
      </c>
      <c r="G281" s="13" t="s">
        <v>45</v>
      </c>
      <c r="H281" s="20" t="s">
        <v>69</v>
      </c>
      <c r="I281" s="7" t="s">
        <v>46</v>
      </c>
      <c r="J281" s="21"/>
      <c r="K281" s="21"/>
      <c r="L281" s="16">
        <v>4</v>
      </c>
      <c r="M281" s="7">
        <v>4</v>
      </c>
      <c r="N281" s="16">
        <v>4</v>
      </c>
      <c r="O281" s="7">
        <v>4</v>
      </c>
      <c r="P281" s="16">
        <v>3</v>
      </c>
      <c r="Q281" s="7">
        <v>5</v>
      </c>
      <c r="R281" s="16">
        <v>2</v>
      </c>
      <c r="S281" s="7">
        <v>5</v>
      </c>
      <c r="T281" s="16">
        <f t="shared" si="20"/>
        <v>13</v>
      </c>
      <c r="U281" s="7">
        <f t="shared" si="21"/>
        <v>18</v>
      </c>
      <c r="V281" s="17">
        <f t="shared" si="22"/>
        <v>15.5</v>
      </c>
      <c r="W281" s="7">
        <f t="shared" si="23"/>
        <v>5</v>
      </c>
      <c r="X281" s="7" t="str">
        <f>IF(W281&gt;([1]calculations!$B$1+[1]calculations!$B$2),"YES","")</f>
        <v>YES</v>
      </c>
      <c r="Y281" s="7">
        <f>IF($X281="YES",VLOOKUP($F281,'[1]Editors Rescore'!$F$2:$M$103,8,FALSE),"")</f>
        <v>14</v>
      </c>
      <c r="Z281" s="18">
        <f t="shared" si="24"/>
        <v>15</v>
      </c>
    </row>
    <row r="282" spans="1:26" ht="45" x14ac:dyDescent="0.25">
      <c r="A282" s="22" t="s">
        <v>776</v>
      </c>
      <c r="B282" s="10" t="s">
        <v>777</v>
      </c>
      <c r="C282" s="10" t="s">
        <v>459</v>
      </c>
      <c r="D282" s="7" t="s">
        <v>29</v>
      </c>
      <c r="E282" s="7" t="s">
        <v>38</v>
      </c>
      <c r="F282" s="7">
        <v>9553448</v>
      </c>
      <c r="G282" s="7" t="s">
        <v>82</v>
      </c>
      <c r="H282" s="20" t="s">
        <v>83</v>
      </c>
      <c r="I282" s="7" t="s">
        <v>84</v>
      </c>
      <c r="J282" s="21"/>
      <c r="K282" s="21"/>
      <c r="L282" s="20">
        <v>2</v>
      </c>
      <c r="M282" s="7">
        <v>4</v>
      </c>
      <c r="N282" s="20">
        <v>1</v>
      </c>
      <c r="O282" s="7">
        <v>1</v>
      </c>
      <c r="P282" s="20">
        <v>2</v>
      </c>
      <c r="Q282" s="7">
        <v>4</v>
      </c>
      <c r="R282" s="20">
        <v>1</v>
      </c>
      <c r="S282" s="7">
        <v>3</v>
      </c>
      <c r="T282" s="16">
        <f t="shared" si="20"/>
        <v>6</v>
      </c>
      <c r="U282" s="7">
        <f t="shared" si="21"/>
        <v>12</v>
      </c>
      <c r="V282" s="17">
        <f t="shared" si="22"/>
        <v>9</v>
      </c>
      <c r="W282" s="7">
        <f t="shared" si="23"/>
        <v>6</v>
      </c>
      <c r="X282" s="7" t="str">
        <f>IF(W282&gt;([1]calculations!$B$1+[1]calculations!$B$2),"YES","")</f>
        <v>YES</v>
      </c>
      <c r="Y282" s="7">
        <f>IF($X282="YES",VLOOKUP($F282,'[1]Editors Rescore'!$F$2:$M$103,8,FALSE),"")</f>
        <v>7</v>
      </c>
      <c r="Z282" s="18">
        <f t="shared" si="24"/>
        <v>8.3333333333333339</v>
      </c>
    </row>
    <row r="283" spans="1:26" ht="30" x14ac:dyDescent="0.25">
      <c r="A283" s="22" t="s">
        <v>778</v>
      </c>
      <c r="B283" s="23" t="s">
        <v>779</v>
      </c>
      <c r="C283" s="10" t="s">
        <v>269</v>
      </c>
      <c r="D283" s="7" t="s">
        <v>37</v>
      </c>
      <c r="E283" s="7" t="s">
        <v>38</v>
      </c>
      <c r="F283" s="30">
        <v>30540757</v>
      </c>
      <c r="G283" s="7" t="s">
        <v>56</v>
      </c>
      <c r="H283" s="20" t="s">
        <v>100</v>
      </c>
      <c r="I283" s="7" t="s">
        <v>61</v>
      </c>
      <c r="J283" s="21"/>
      <c r="K283" s="21"/>
      <c r="L283" s="20">
        <v>4</v>
      </c>
      <c r="M283" s="7">
        <v>4</v>
      </c>
      <c r="N283" s="20">
        <v>4</v>
      </c>
      <c r="O283" s="7">
        <v>4</v>
      </c>
      <c r="P283" s="20">
        <v>3</v>
      </c>
      <c r="Q283" s="7">
        <v>5</v>
      </c>
      <c r="R283" s="20">
        <v>4</v>
      </c>
      <c r="S283" s="7">
        <v>4</v>
      </c>
      <c r="T283" s="16">
        <f t="shared" si="20"/>
        <v>15</v>
      </c>
      <c r="U283" s="7">
        <f t="shared" si="21"/>
        <v>17</v>
      </c>
      <c r="V283" s="17">
        <f t="shared" si="22"/>
        <v>16</v>
      </c>
      <c r="W283" s="7">
        <f t="shared" si="23"/>
        <v>2</v>
      </c>
      <c r="X283" s="7" t="str">
        <f>IF(W283&gt;([1]calculations!$B$1+[1]calculations!$B$2),"YES","")</f>
        <v/>
      </c>
      <c r="Y283" s="7" t="str">
        <f>IF($X283="YES",VLOOKUP($F283,'[1]Editors Rescore'!$F$2:$M$103,8,FALSE),"")</f>
        <v/>
      </c>
      <c r="Z283" s="18">
        <f t="shared" si="24"/>
        <v>16</v>
      </c>
    </row>
    <row r="284" spans="1:26" ht="30" x14ac:dyDescent="0.25">
      <c r="A284" s="22" t="s">
        <v>780</v>
      </c>
      <c r="B284" s="23" t="s">
        <v>781</v>
      </c>
      <c r="C284" s="23" t="s">
        <v>269</v>
      </c>
      <c r="D284" s="7" t="s">
        <v>37</v>
      </c>
      <c r="E284" s="7" t="s">
        <v>30</v>
      </c>
      <c r="F284" s="7">
        <v>29584763</v>
      </c>
      <c r="G284" s="7" t="s">
        <v>56</v>
      </c>
      <c r="H284" s="20" t="s">
        <v>112</v>
      </c>
      <c r="I284" s="7" t="s">
        <v>100</v>
      </c>
      <c r="J284" s="20">
        <v>5</v>
      </c>
      <c r="K284" s="7">
        <v>5</v>
      </c>
      <c r="L284" s="20">
        <v>4</v>
      </c>
      <c r="M284" s="7">
        <v>3</v>
      </c>
      <c r="N284" s="21"/>
      <c r="O284" s="21"/>
      <c r="P284" s="20">
        <v>3</v>
      </c>
      <c r="Q284" s="7">
        <v>3</v>
      </c>
      <c r="R284" s="20">
        <v>3</v>
      </c>
      <c r="S284" s="7">
        <v>3</v>
      </c>
      <c r="T284" s="16">
        <f t="shared" si="20"/>
        <v>15</v>
      </c>
      <c r="U284" s="7">
        <f t="shared" si="21"/>
        <v>14</v>
      </c>
      <c r="V284" s="17">
        <f t="shared" si="22"/>
        <v>14.5</v>
      </c>
      <c r="W284" s="7">
        <f t="shared" si="23"/>
        <v>1</v>
      </c>
      <c r="X284" s="7" t="str">
        <f>IF(W284&gt;([1]calculations!$B$1+[1]calculations!$B$2),"YES","")</f>
        <v/>
      </c>
      <c r="Y284" s="7" t="str">
        <f>IF($X284="YES",VLOOKUP($F284,'[1]Editors Rescore'!$F$2:$M$103,8,FALSE),"")</f>
        <v/>
      </c>
      <c r="Z284" s="18">
        <f t="shared" si="24"/>
        <v>14.5</v>
      </c>
    </row>
    <row r="285" spans="1:26" ht="45" x14ac:dyDescent="0.25">
      <c r="A285" s="22" t="s">
        <v>782</v>
      </c>
      <c r="B285" s="10" t="s">
        <v>783</v>
      </c>
      <c r="C285" s="10" t="s">
        <v>151</v>
      </c>
      <c r="D285" s="7" t="s">
        <v>37</v>
      </c>
      <c r="E285" s="7" t="s">
        <v>30</v>
      </c>
      <c r="F285" s="7">
        <v>30356806</v>
      </c>
      <c r="G285" s="13" t="s">
        <v>45</v>
      </c>
      <c r="H285" s="20" t="s">
        <v>88</v>
      </c>
      <c r="I285" s="7" t="s">
        <v>69</v>
      </c>
      <c r="J285" s="20">
        <v>5</v>
      </c>
      <c r="K285" s="7">
        <v>5</v>
      </c>
      <c r="L285" s="20">
        <v>4</v>
      </c>
      <c r="M285" s="7">
        <v>2</v>
      </c>
      <c r="N285" s="21"/>
      <c r="O285" s="21"/>
      <c r="P285" s="20">
        <v>5</v>
      </c>
      <c r="Q285" s="7">
        <v>5</v>
      </c>
      <c r="R285" s="20">
        <v>5</v>
      </c>
      <c r="S285" s="7">
        <v>1</v>
      </c>
      <c r="T285" s="16">
        <f t="shared" si="20"/>
        <v>19</v>
      </c>
      <c r="U285" s="7">
        <f t="shared" si="21"/>
        <v>13</v>
      </c>
      <c r="V285" s="17">
        <f t="shared" si="22"/>
        <v>16</v>
      </c>
      <c r="W285" s="7">
        <f t="shared" si="23"/>
        <v>6</v>
      </c>
      <c r="X285" s="7" t="str">
        <f>IF(W285&gt;([1]calculations!$B$1+[1]calculations!$B$2),"YES","")</f>
        <v>YES</v>
      </c>
      <c r="Y285" s="7">
        <f>IF($X285="YES",VLOOKUP($F285,'[1]Editors Rescore'!$F$2:$M$103,8,FALSE),"")</f>
        <v>16</v>
      </c>
      <c r="Z285" s="18">
        <f t="shared" si="24"/>
        <v>16</v>
      </c>
    </row>
    <row r="286" spans="1:26" ht="30" x14ac:dyDescent="0.25">
      <c r="A286" s="23" t="s">
        <v>784</v>
      </c>
      <c r="B286" s="23" t="s">
        <v>785</v>
      </c>
      <c r="C286" s="23" t="s">
        <v>786</v>
      </c>
      <c r="D286" s="13" t="s">
        <v>29</v>
      </c>
      <c r="E286" s="13" t="s">
        <v>30</v>
      </c>
      <c r="G286" s="13" t="s">
        <v>326</v>
      </c>
      <c r="H286" s="20" t="s">
        <v>327</v>
      </c>
      <c r="I286" s="7" t="s">
        <v>328</v>
      </c>
      <c r="J286" s="20">
        <v>5</v>
      </c>
      <c r="K286" s="7">
        <v>5</v>
      </c>
      <c r="L286" s="16">
        <v>0</v>
      </c>
      <c r="M286" s="7">
        <v>1</v>
      </c>
      <c r="N286" s="21"/>
      <c r="O286" s="21"/>
      <c r="P286" s="16">
        <v>5</v>
      </c>
      <c r="Q286" s="7">
        <v>4</v>
      </c>
      <c r="R286" s="16">
        <v>4</v>
      </c>
      <c r="S286" s="7">
        <v>4</v>
      </c>
      <c r="T286" s="16">
        <f t="shared" si="20"/>
        <v>14</v>
      </c>
      <c r="U286" s="7">
        <f t="shared" si="21"/>
        <v>14</v>
      </c>
      <c r="V286" s="17">
        <f t="shared" si="22"/>
        <v>14</v>
      </c>
      <c r="W286" s="7">
        <f t="shared" si="23"/>
        <v>0</v>
      </c>
      <c r="X286" s="7" t="str">
        <f>IF(W286&gt;([1]calculations!$B$1+[1]calculations!$B$2),"YES","")</f>
        <v/>
      </c>
      <c r="Y286" s="7" t="str">
        <f>IF($X286="YES",VLOOKUP($F286,'[1]Editors Rescore'!$F$2:$M$103,8,FALSE),"")</f>
        <v/>
      </c>
      <c r="Z286" s="18">
        <f t="shared" si="24"/>
        <v>14</v>
      </c>
    </row>
    <row r="287" spans="1:26" ht="45" x14ac:dyDescent="0.25">
      <c r="A287" s="22" t="s">
        <v>787</v>
      </c>
      <c r="B287" s="10" t="s">
        <v>788</v>
      </c>
      <c r="C287" s="10" t="s">
        <v>789</v>
      </c>
      <c r="D287" s="7" t="s">
        <v>37</v>
      </c>
      <c r="E287" s="7" t="s">
        <v>38</v>
      </c>
      <c r="F287" s="7">
        <v>30014776</v>
      </c>
      <c r="G287" s="7" t="s">
        <v>31</v>
      </c>
      <c r="H287" s="25" t="s">
        <v>33</v>
      </c>
      <c r="I287" s="7" t="s">
        <v>65</v>
      </c>
      <c r="J287" s="21"/>
      <c r="K287" s="21"/>
      <c r="L287" s="25">
        <v>3</v>
      </c>
      <c r="M287" s="7">
        <v>3</v>
      </c>
      <c r="N287" s="25">
        <v>4</v>
      </c>
      <c r="O287" s="7">
        <v>4</v>
      </c>
      <c r="P287" s="25">
        <v>5</v>
      </c>
      <c r="Q287" s="7">
        <v>3</v>
      </c>
      <c r="R287" s="25">
        <v>3</v>
      </c>
      <c r="S287" s="7">
        <v>4</v>
      </c>
      <c r="T287" s="16">
        <f t="shared" si="20"/>
        <v>15</v>
      </c>
      <c r="U287" s="7">
        <f t="shared" si="21"/>
        <v>14</v>
      </c>
      <c r="V287" s="17">
        <f t="shared" si="22"/>
        <v>14.5</v>
      </c>
      <c r="W287" s="7">
        <f t="shared" si="23"/>
        <v>1</v>
      </c>
      <c r="X287" s="7" t="str">
        <f>IF(W287&gt;([1]calculations!$B$1+[1]calculations!$B$2),"YES","")</f>
        <v/>
      </c>
      <c r="Y287" s="7" t="str">
        <f>IF($X287="YES",VLOOKUP($F287,'[1]Editors Rescore'!$F$2:$M$103,8,FALSE),"")</f>
        <v/>
      </c>
      <c r="Z287" s="18">
        <f t="shared" si="24"/>
        <v>14.5</v>
      </c>
    </row>
    <row r="288" spans="1:26" ht="30" x14ac:dyDescent="0.25">
      <c r="A288" s="22" t="s">
        <v>790</v>
      </c>
      <c r="B288" s="23" t="s">
        <v>791</v>
      </c>
      <c r="C288" s="10" t="s">
        <v>148</v>
      </c>
      <c r="D288" s="7" t="s">
        <v>37</v>
      </c>
      <c r="E288" s="7" t="s">
        <v>38</v>
      </c>
      <c r="F288" s="7">
        <v>29387959</v>
      </c>
      <c r="G288" s="7" t="s">
        <v>82</v>
      </c>
      <c r="H288" s="20" t="s">
        <v>84</v>
      </c>
      <c r="I288" s="7" t="s">
        <v>109</v>
      </c>
      <c r="J288" s="21"/>
      <c r="K288" s="21"/>
      <c r="L288" s="20">
        <v>4</v>
      </c>
      <c r="M288" s="7">
        <v>3</v>
      </c>
      <c r="N288" s="20">
        <v>0</v>
      </c>
      <c r="O288" s="7">
        <v>4</v>
      </c>
      <c r="P288" s="20">
        <v>5</v>
      </c>
      <c r="Q288" s="7">
        <v>4</v>
      </c>
      <c r="R288" s="20">
        <v>4</v>
      </c>
      <c r="S288" s="7">
        <v>4</v>
      </c>
      <c r="T288" s="16">
        <f t="shared" si="20"/>
        <v>13</v>
      </c>
      <c r="U288" s="7">
        <f t="shared" si="21"/>
        <v>15</v>
      </c>
      <c r="V288" s="17">
        <f t="shared" si="22"/>
        <v>14</v>
      </c>
      <c r="W288" s="7">
        <f t="shared" si="23"/>
        <v>2</v>
      </c>
      <c r="X288" s="7" t="str">
        <f>IF(W288&gt;([1]calculations!$B$1+[1]calculations!$B$2),"YES","")</f>
        <v/>
      </c>
      <c r="Y288" s="7" t="str">
        <f>IF($X288="YES",VLOOKUP($F288,'[1]Editors Rescore'!$F$2:$M$103,8,FALSE),"")</f>
        <v/>
      </c>
      <c r="Z288" s="18">
        <f t="shared" si="24"/>
        <v>14</v>
      </c>
    </row>
    <row r="289" spans="1:26" x14ac:dyDescent="0.25">
      <c r="A289" s="10" t="s">
        <v>792</v>
      </c>
      <c r="B289" s="10" t="s">
        <v>793</v>
      </c>
      <c r="C289" s="10" t="s">
        <v>459</v>
      </c>
      <c r="D289" s="13" t="s">
        <v>37</v>
      </c>
      <c r="E289" s="13" t="s">
        <v>38</v>
      </c>
      <c r="F289" s="13">
        <v>30017551</v>
      </c>
      <c r="G289" s="13" t="s">
        <v>72</v>
      </c>
      <c r="H289" s="20" t="s">
        <v>73</v>
      </c>
      <c r="I289" s="7" t="s">
        <v>74</v>
      </c>
      <c r="J289" s="21"/>
      <c r="K289" s="21"/>
      <c r="L289" s="20">
        <v>3</v>
      </c>
      <c r="M289" s="7">
        <v>3</v>
      </c>
      <c r="N289" s="20">
        <v>2</v>
      </c>
      <c r="O289" s="7">
        <v>1</v>
      </c>
      <c r="P289" s="20">
        <v>5</v>
      </c>
      <c r="Q289" s="7">
        <v>5</v>
      </c>
      <c r="R289" s="20">
        <v>5</v>
      </c>
      <c r="S289" s="7">
        <v>2</v>
      </c>
      <c r="T289" s="16">
        <f t="shared" si="20"/>
        <v>15</v>
      </c>
      <c r="U289" s="7">
        <f t="shared" si="21"/>
        <v>11</v>
      </c>
      <c r="V289" s="17">
        <f t="shared" si="22"/>
        <v>13</v>
      </c>
      <c r="W289" s="7">
        <f t="shared" si="23"/>
        <v>4</v>
      </c>
      <c r="X289" s="7" t="str">
        <f>IF(W289&gt;([1]calculations!$B$1+[1]calculations!$B$2),"YES","")</f>
        <v/>
      </c>
      <c r="Y289" s="7" t="str">
        <f>IF($X289="YES",VLOOKUP($F289,'[1]Editors Rescore'!$F$2:$M$103,8,FALSE),"")</f>
        <v/>
      </c>
      <c r="Z289" s="18">
        <f t="shared" si="24"/>
        <v>13</v>
      </c>
    </row>
    <row r="290" spans="1:26" ht="30" x14ac:dyDescent="0.25">
      <c r="A290" s="10" t="s">
        <v>794</v>
      </c>
      <c r="B290" s="10" t="s">
        <v>795</v>
      </c>
      <c r="C290" s="10" t="s">
        <v>429</v>
      </c>
      <c r="D290" s="13" t="s">
        <v>51</v>
      </c>
      <c r="E290" s="13" t="s">
        <v>38</v>
      </c>
      <c r="F290" s="13">
        <v>29483240</v>
      </c>
      <c r="G290" s="13" t="s">
        <v>72</v>
      </c>
      <c r="H290" s="20" t="s">
        <v>73</v>
      </c>
      <c r="I290" s="7" t="s">
        <v>74</v>
      </c>
      <c r="J290" s="21"/>
      <c r="K290" s="21"/>
      <c r="L290" s="20">
        <v>4</v>
      </c>
      <c r="M290" s="7">
        <v>3</v>
      </c>
      <c r="N290" s="20">
        <v>2</v>
      </c>
      <c r="O290" s="7">
        <v>1</v>
      </c>
      <c r="P290" s="20">
        <v>5</v>
      </c>
      <c r="Q290" s="7">
        <v>0</v>
      </c>
      <c r="R290" s="20">
        <v>3</v>
      </c>
      <c r="S290" s="7">
        <v>0</v>
      </c>
      <c r="T290" s="16">
        <f t="shared" si="20"/>
        <v>14</v>
      </c>
      <c r="U290" s="7">
        <f t="shared" si="21"/>
        <v>4</v>
      </c>
      <c r="V290" s="17">
        <f t="shared" si="22"/>
        <v>9</v>
      </c>
      <c r="W290" s="7">
        <f t="shared" si="23"/>
        <v>10</v>
      </c>
      <c r="X290" s="7" t="str">
        <f>IF(W290&gt;([1]calculations!$B$1+[1]calculations!$B$2),"YES","")</f>
        <v>YES</v>
      </c>
      <c r="Y290" s="7">
        <f>IF($X290="YES",VLOOKUP($F290,'[1]Editors Rescore'!$F$2:$M$103,8,FALSE),"")</f>
        <v>8</v>
      </c>
      <c r="Z290" s="18">
        <f t="shared" si="24"/>
        <v>8.6666666666666661</v>
      </c>
    </row>
    <row r="291" spans="1:26" ht="30" x14ac:dyDescent="0.25">
      <c r="A291" s="22" t="s">
        <v>796</v>
      </c>
      <c r="B291" s="10" t="s">
        <v>797</v>
      </c>
      <c r="C291" s="23" t="s">
        <v>269</v>
      </c>
      <c r="D291" s="7" t="s">
        <v>37</v>
      </c>
      <c r="E291" s="7" t="s">
        <v>38</v>
      </c>
      <c r="F291" s="7">
        <v>29715307</v>
      </c>
      <c r="G291" s="7" t="s">
        <v>31</v>
      </c>
      <c r="H291" s="25" t="s">
        <v>33</v>
      </c>
      <c r="I291" s="7" t="s">
        <v>65</v>
      </c>
      <c r="J291" s="21"/>
      <c r="K291" s="21"/>
      <c r="L291" s="25">
        <v>4</v>
      </c>
      <c r="M291" s="7">
        <v>4</v>
      </c>
      <c r="N291" s="25">
        <v>4</v>
      </c>
      <c r="O291" s="7">
        <v>3</v>
      </c>
      <c r="P291" s="25">
        <v>4</v>
      </c>
      <c r="Q291" s="7">
        <v>5</v>
      </c>
      <c r="R291" s="25">
        <v>4</v>
      </c>
      <c r="S291" s="7">
        <v>3</v>
      </c>
      <c r="T291" s="16">
        <f t="shared" si="20"/>
        <v>16</v>
      </c>
      <c r="U291" s="7">
        <f t="shared" si="21"/>
        <v>15</v>
      </c>
      <c r="V291" s="17">
        <f t="shared" si="22"/>
        <v>15.5</v>
      </c>
      <c r="W291" s="7">
        <f t="shared" si="23"/>
        <v>1</v>
      </c>
      <c r="X291" s="7" t="str">
        <f>IF(W291&gt;([1]calculations!$B$1+[1]calculations!$B$2),"YES","")</f>
        <v/>
      </c>
      <c r="Y291" s="7" t="str">
        <f>IF($X291="YES",VLOOKUP($F291,'[1]Editors Rescore'!$F$2:$M$103,8,FALSE),"")</f>
        <v/>
      </c>
      <c r="Z291" s="18">
        <f t="shared" si="24"/>
        <v>15.5</v>
      </c>
    </row>
    <row r="292" spans="1:26" ht="30" x14ac:dyDescent="0.25">
      <c r="A292" s="33" t="s">
        <v>798</v>
      </c>
      <c r="B292" s="23" t="s">
        <v>799</v>
      </c>
      <c r="C292" s="44" t="s">
        <v>800</v>
      </c>
      <c r="D292" s="13" t="s">
        <v>37</v>
      </c>
      <c r="E292" s="13" t="s">
        <v>38</v>
      </c>
      <c r="F292" s="7">
        <v>29607328</v>
      </c>
      <c r="G292" s="13" t="s">
        <v>56</v>
      </c>
      <c r="H292" s="20" t="s">
        <v>57</v>
      </c>
      <c r="I292" s="7" t="s">
        <v>112</v>
      </c>
      <c r="J292" s="21"/>
      <c r="K292" s="21"/>
      <c r="L292" s="20">
        <v>4</v>
      </c>
      <c r="M292" s="7">
        <v>4</v>
      </c>
      <c r="N292" s="20">
        <v>4</v>
      </c>
      <c r="O292" s="7">
        <v>4</v>
      </c>
      <c r="P292" s="20">
        <v>4</v>
      </c>
      <c r="Q292" s="7">
        <v>3</v>
      </c>
      <c r="R292" s="20">
        <v>3</v>
      </c>
      <c r="S292" s="7">
        <v>3</v>
      </c>
      <c r="T292" s="16">
        <f t="shared" si="20"/>
        <v>15</v>
      </c>
      <c r="U292" s="7">
        <f t="shared" si="21"/>
        <v>14</v>
      </c>
      <c r="V292" s="17">
        <f t="shared" si="22"/>
        <v>14.5</v>
      </c>
      <c r="W292" s="7">
        <f t="shared" si="23"/>
        <v>1</v>
      </c>
      <c r="X292" s="7" t="str">
        <f>IF(W292&gt;([1]calculations!$B$1+[1]calculations!$B$2),"YES","")</f>
        <v/>
      </c>
      <c r="Y292" s="7" t="str">
        <f>IF($X292="YES",VLOOKUP($F292,'[1]Editors Rescore'!$F$2:$M$103,8,FALSE),"")</f>
        <v/>
      </c>
      <c r="Z292" s="18">
        <f t="shared" si="24"/>
        <v>14.5</v>
      </c>
    </row>
    <row r="293" spans="1:26" ht="30" x14ac:dyDescent="0.25">
      <c r="A293" s="22" t="s">
        <v>801</v>
      </c>
      <c r="B293" s="10" t="s">
        <v>802</v>
      </c>
      <c r="C293" s="10" t="s">
        <v>717</v>
      </c>
      <c r="D293" s="7" t="s">
        <v>37</v>
      </c>
      <c r="E293" s="7" t="s">
        <v>38</v>
      </c>
      <c r="F293" s="7">
        <v>29119578</v>
      </c>
      <c r="G293" s="7" t="s">
        <v>82</v>
      </c>
      <c r="H293" s="20" t="s">
        <v>83</v>
      </c>
      <c r="I293" s="7" t="s">
        <v>84</v>
      </c>
      <c r="J293" s="21"/>
      <c r="K293" s="21"/>
      <c r="L293" s="20">
        <v>4</v>
      </c>
      <c r="M293" s="7">
        <v>4</v>
      </c>
      <c r="N293" s="20">
        <v>3</v>
      </c>
      <c r="O293" s="7">
        <v>3</v>
      </c>
      <c r="P293" s="20">
        <v>4</v>
      </c>
      <c r="Q293" s="7">
        <v>5</v>
      </c>
      <c r="R293" s="20">
        <v>2</v>
      </c>
      <c r="S293" s="7">
        <v>3</v>
      </c>
      <c r="T293" s="16">
        <f t="shared" si="20"/>
        <v>13</v>
      </c>
      <c r="U293" s="7">
        <f t="shared" si="21"/>
        <v>15</v>
      </c>
      <c r="V293" s="17">
        <f t="shared" si="22"/>
        <v>14</v>
      </c>
      <c r="W293" s="7">
        <f t="shared" si="23"/>
        <v>2</v>
      </c>
      <c r="X293" s="7" t="str">
        <f>IF(W293&gt;([1]calculations!$B$1+[1]calculations!$B$2),"YES","")</f>
        <v/>
      </c>
      <c r="Y293" s="7" t="str">
        <f>IF($X293="YES",VLOOKUP($F293,'[1]Editors Rescore'!$F$2:$M$103,8,FALSE),"")</f>
        <v/>
      </c>
      <c r="Z293" s="18">
        <f t="shared" si="24"/>
        <v>14</v>
      </c>
    </row>
    <row r="294" spans="1:26" ht="30" x14ac:dyDescent="0.25">
      <c r="A294" s="33" t="s">
        <v>803</v>
      </c>
      <c r="B294" s="23" t="s">
        <v>804</v>
      </c>
      <c r="C294" s="23" t="s">
        <v>219</v>
      </c>
      <c r="D294" s="13" t="s">
        <v>37</v>
      </c>
      <c r="E294" s="13" t="s">
        <v>38</v>
      </c>
      <c r="F294" s="7">
        <v>29457914</v>
      </c>
      <c r="G294" s="13" t="s">
        <v>39</v>
      </c>
      <c r="H294" s="20" t="s">
        <v>41</v>
      </c>
      <c r="I294" s="7" t="s">
        <v>40</v>
      </c>
      <c r="J294" s="21"/>
      <c r="K294" s="21"/>
      <c r="L294" s="59">
        <v>4</v>
      </c>
      <c r="M294" s="7">
        <v>4</v>
      </c>
      <c r="N294" s="59">
        <v>4</v>
      </c>
      <c r="O294" s="7">
        <v>3</v>
      </c>
      <c r="P294" s="59">
        <v>5</v>
      </c>
      <c r="Q294" s="7">
        <v>5</v>
      </c>
      <c r="R294" s="59">
        <v>5</v>
      </c>
      <c r="S294" s="7">
        <v>4</v>
      </c>
      <c r="T294" s="16">
        <f t="shared" si="20"/>
        <v>18</v>
      </c>
      <c r="U294" s="7">
        <f t="shared" si="21"/>
        <v>16</v>
      </c>
      <c r="V294" s="17">
        <f t="shared" si="22"/>
        <v>17</v>
      </c>
      <c r="W294" s="7">
        <f t="shared" si="23"/>
        <v>2</v>
      </c>
      <c r="X294" s="7" t="str">
        <f>IF(W294&gt;([1]calculations!$B$1+[1]calculations!$B$2),"YES","")</f>
        <v/>
      </c>
      <c r="Y294" s="7" t="str">
        <f>IF($X294="YES",VLOOKUP($F294,'[1]Editors Rescore'!$F$2:$M$103,8,FALSE),"")</f>
        <v/>
      </c>
      <c r="Z294" s="18">
        <f t="shared" si="24"/>
        <v>17</v>
      </c>
    </row>
    <row r="295" spans="1:26" ht="45" x14ac:dyDescent="0.25">
      <c r="A295" s="33" t="s">
        <v>805</v>
      </c>
      <c r="B295" s="10" t="s">
        <v>806</v>
      </c>
      <c r="C295" s="10" t="s">
        <v>807</v>
      </c>
      <c r="D295" s="7" t="s">
        <v>51</v>
      </c>
      <c r="E295" s="7" t="s">
        <v>38</v>
      </c>
      <c r="F295" s="7">
        <v>30051058</v>
      </c>
      <c r="G295" s="7" t="s">
        <v>82</v>
      </c>
      <c r="H295" s="20" t="s">
        <v>109</v>
      </c>
      <c r="I295" s="7" t="s">
        <v>106</v>
      </c>
      <c r="J295" s="21"/>
      <c r="K295" s="21"/>
      <c r="L295" s="20">
        <v>3</v>
      </c>
      <c r="M295" s="7">
        <v>4</v>
      </c>
      <c r="N295" s="20">
        <v>4</v>
      </c>
      <c r="O295" s="7">
        <v>4</v>
      </c>
      <c r="P295" s="20">
        <v>4</v>
      </c>
      <c r="Q295" s="7">
        <v>5</v>
      </c>
      <c r="R295" s="20">
        <v>5</v>
      </c>
      <c r="S295" s="7">
        <v>5</v>
      </c>
      <c r="T295" s="16">
        <f t="shared" si="20"/>
        <v>16</v>
      </c>
      <c r="U295" s="7">
        <f t="shared" si="21"/>
        <v>18</v>
      </c>
      <c r="V295" s="17">
        <f t="shared" si="22"/>
        <v>17</v>
      </c>
      <c r="W295" s="7">
        <f t="shared" si="23"/>
        <v>2</v>
      </c>
      <c r="X295" s="7" t="str">
        <f>IF(W295&gt;([1]calculations!$B$1+[1]calculations!$B$2),"YES","")</f>
        <v/>
      </c>
      <c r="Y295" s="7" t="str">
        <f>IF($X295="YES",VLOOKUP($F295,'[1]Editors Rescore'!$F$2:$M$103,8,FALSE),"")</f>
        <v/>
      </c>
      <c r="Z295" s="18">
        <f t="shared" si="24"/>
        <v>17</v>
      </c>
    </row>
    <row r="296" spans="1:26" ht="30" x14ac:dyDescent="0.25">
      <c r="A296" s="10" t="s">
        <v>808</v>
      </c>
      <c r="B296" s="10" t="s">
        <v>809</v>
      </c>
      <c r="C296" s="10" t="s">
        <v>810</v>
      </c>
      <c r="D296" s="13" t="s">
        <v>37</v>
      </c>
      <c r="E296" s="13" t="s">
        <v>38</v>
      </c>
      <c r="F296" s="40">
        <v>29426796</v>
      </c>
      <c r="G296" s="13" t="s">
        <v>72</v>
      </c>
      <c r="H296" s="20" t="s">
        <v>74</v>
      </c>
      <c r="I296" s="7" t="s">
        <v>73</v>
      </c>
      <c r="J296" s="21"/>
      <c r="K296" s="21"/>
      <c r="L296" s="20">
        <v>3</v>
      </c>
      <c r="M296" s="7">
        <v>4</v>
      </c>
      <c r="N296" s="20">
        <v>3</v>
      </c>
      <c r="O296" s="7">
        <v>0</v>
      </c>
      <c r="P296" s="20">
        <v>3</v>
      </c>
      <c r="Q296" s="7">
        <v>3</v>
      </c>
      <c r="R296" s="20">
        <v>0</v>
      </c>
      <c r="S296" s="7">
        <v>0</v>
      </c>
      <c r="T296" s="16">
        <f t="shared" si="20"/>
        <v>9</v>
      </c>
      <c r="U296" s="7">
        <f t="shared" si="21"/>
        <v>7</v>
      </c>
      <c r="V296" s="17">
        <f t="shared" si="22"/>
        <v>8</v>
      </c>
      <c r="W296" s="7">
        <f t="shared" si="23"/>
        <v>2</v>
      </c>
      <c r="X296" s="7" t="str">
        <f>IF(W296&gt;([1]calculations!$B$1+[1]calculations!$B$2),"YES","")</f>
        <v/>
      </c>
      <c r="Y296" s="7" t="str">
        <f>IF($X296="YES",VLOOKUP($F296,'[1]Editors Rescore'!$F$2:$M$103,8,FALSE),"")</f>
        <v/>
      </c>
      <c r="Z296" s="18">
        <f t="shared" si="24"/>
        <v>8</v>
      </c>
    </row>
    <row r="297" spans="1:26" ht="45" x14ac:dyDescent="0.25">
      <c r="A297" s="22" t="s">
        <v>811</v>
      </c>
      <c r="B297" s="10" t="s">
        <v>812</v>
      </c>
      <c r="C297" s="10" t="s">
        <v>813</v>
      </c>
      <c r="D297" s="7" t="s">
        <v>29</v>
      </c>
      <c r="E297" s="7" t="s">
        <v>30</v>
      </c>
      <c r="F297" s="7">
        <v>29764456</v>
      </c>
      <c r="G297" s="7" t="s">
        <v>31</v>
      </c>
      <c r="H297" s="25" t="s">
        <v>52</v>
      </c>
      <c r="I297" s="7" t="s">
        <v>32</v>
      </c>
      <c r="J297" s="25">
        <v>5</v>
      </c>
      <c r="K297" s="7">
        <v>5</v>
      </c>
      <c r="L297" s="25">
        <v>2</v>
      </c>
      <c r="M297" s="7">
        <v>4</v>
      </c>
      <c r="N297" s="26"/>
      <c r="O297" s="26"/>
      <c r="P297" s="25">
        <v>5</v>
      </c>
      <c r="Q297" s="7">
        <v>5</v>
      </c>
      <c r="R297" s="25">
        <v>4</v>
      </c>
      <c r="S297" s="7">
        <v>5</v>
      </c>
      <c r="T297" s="16">
        <f t="shared" si="20"/>
        <v>16</v>
      </c>
      <c r="U297" s="7">
        <f t="shared" si="21"/>
        <v>19</v>
      </c>
      <c r="V297" s="17">
        <f t="shared" si="22"/>
        <v>17.5</v>
      </c>
      <c r="W297" s="7">
        <f t="shared" si="23"/>
        <v>3</v>
      </c>
      <c r="X297" s="7" t="str">
        <f>IF(W297&gt;([1]calculations!$B$1+[1]calculations!$B$2),"YES","")</f>
        <v/>
      </c>
      <c r="Y297" s="7" t="str">
        <f>IF($X297="YES",VLOOKUP($F297,'[1]Editors Rescore'!$F$2:$M$103,8,FALSE),"")</f>
        <v/>
      </c>
      <c r="Z297" s="18">
        <f t="shared" si="24"/>
        <v>17.5</v>
      </c>
    </row>
    <row r="298" spans="1:26" ht="30" x14ac:dyDescent="0.25">
      <c r="A298" s="22" t="s">
        <v>814</v>
      </c>
      <c r="B298" s="10" t="s">
        <v>815</v>
      </c>
      <c r="C298" s="10" t="s">
        <v>816</v>
      </c>
      <c r="D298" s="7" t="s">
        <v>37</v>
      </c>
      <c r="E298" s="7" t="s">
        <v>38</v>
      </c>
      <c r="F298" s="7">
        <v>29768102</v>
      </c>
      <c r="G298" s="7" t="s">
        <v>31</v>
      </c>
      <c r="H298" s="25" t="s">
        <v>52</v>
      </c>
      <c r="I298" s="7" t="s">
        <v>32</v>
      </c>
      <c r="J298" s="21"/>
      <c r="K298" s="21"/>
      <c r="L298" s="25">
        <v>5</v>
      </c>
      <c r="M298" s="7">
        <v>4</v>
      </c>
      <c r="N298" s="25">
        <v>4</v>
      </c>
      <c r="O298" s="7">
        <v>4</v>
      </c>
      <c r="P298" s="25">
        <v>1</v>
      </c>
      <c r="Q298" s="7">
        <v>3</v>
      </c>
      <c r="R298" s="25">
        <v>1</v>
      </c>
      <c r="S298" s="7">
        <v>3</v>
      </c>
      <c r="T298" s="16">
        <f t="shared" si="20"/>
        <v>11</v>
      </c>
      <c r="U298" s="7">
        <f t="shared" si="21"/>
        <v>14</v>
      </c>
      <c r="V298" s="17">
        <f t="shared" si="22"/>
        <v>12.5</v>
      </c>
      <c r="W298" s="7">
        <f t="shared" si="23"/>
        <v>3</v>
      </c>
      <c r="X298" s="7" t="str">
        <f>IF(W298&gt;([1]calculations!$B$1+[1]calculations!$B$2),"YES","")</f>
        <v/>
      </c>
      <c r="Y298" s="7" t="str">
        <f>IF($X298="YES",VLOOKUP($F298,'[1]Editors Rescore'!$F$2:$M$103,8,FALSE),"")</f>
        <v/>
      </c>
      <c r="Z298" s="18">
        <f t="shared" si="24"/>
        <v>12.5</v>
      </c>
    </row>
    <row r="299" spans="1:26" ht="45" customHeight="1" x14ac:dyDescent="0.25">
      <c r="A299" s="22" t="s">
        <v>817</v>
      </c>
      <c r="B299" s="10" t="s">
        <v>818</v>
      </c>
      <c r="C299" s="23" t="s">
        <v>269</v>
      </c>
      <c r="D299" s="7" t="s">
        <v>29</v>
      </c>
      <c r="E299" s="7" t="s">
        <v>38</v>
      </c>
      <c r="F299" s="7">
        <v>29795676</v>
      </c>
      <c r="G299" s="7" t="s">
        <v>31</v>
      </c>
      <c r="H299" s="25" t="s">
        <v>52</v>
      </c>
      <c r="I299" s="7" t="s">
        <v>32</v>
      </c>
      <c r="J299" s="21"/>
      <c r="K299" s="21"/>
      <c r="L299" s="25">
        <v>4</v>
      </c>
      <c r="M299" s="7">
        <v>4</v>
      </c>
      <c r="N299" s="25">
        <v>0</v>
      </c>
      <c r="O299" s="7">
        <v>4</v>
      </c>
      <c r="P299" s="25">
        <v>3</v>
      </c>
      <c r="Q299" s="7">
        <v>4</v>
      </c>
      <c r="R299" s="25">
        <v>5</v>
      </c>
      <c r="S299" s="7">
        <v>5</v>
      </c>
      <c r="T299" s="16">
        <f t="shared" si="20"/>
        <v>12</v>
      </c>
      <c r="U299" s="7">
        <f t="shared" si="21"/>
        <v>17</v>
      </c>
      <c r="V299" s="17">
        <f t="shared" si="22"/>
        <v>14.5</v>
      </c>
      <c r="W299" s="7">
        <f t="shared" si="23"/>
        <v>5</v>
      </c>
      <c r="X299" s="7" t="str">
        <f>IF(W299&gt;([1]calculations!$B$1+[1]calculations!$B$2),"YES","")</f>
        <v>YES</v>
      </c>
      <c r="Y299" s="7">
        <f>IF($X299="YES",VLOOKUP($F299,'[1]Editors Rescore'!$F$2:$M$103,8,FALSE),"")</f>
        <v>15</v>
      </c>
      <c r="Z299" s="18">
        <f t="shared" si="24"/>
        <v>14.666666666666666</v>
      </c>
    </row>
    <row r="300" spans="1:26" ht="30" x14ac:dyDescent="0.25">
      <c r="A300" s="10" t="s">
        <v>819</v>
      </c>
      <c r="B300" s="10" t="s">
        <v>820</v>
      </c>
      <c r="C300" s="10" t="s">
        <v>821</v>
      </c>
      <c r="D300" s="13" t="s">
        <v>37</v>
      </c>
      <c r="E300" s="13" t="s">
        <v>38</v>
      </c>
      <c r="F300" s="13">
        <v>30271048</v>
      </c>
      <c r="G300" s="13" t="s">
        <v>31</v>
      </c>
      <c r="H300" s="14" t="s">
        <v>65</v>
      </c>
      <c r="I300" s="13" t="s">
        <v>46</v>
      </c>
      <c r="J300" s="15"/>
      <c r="K300" s="15"/>
      <c r="L300" s="14">
        <v>4</v>
      </c>
      <c r="M300" s="13">
        <v>3</v>
      </c>
      <c r="N300" s="14">
        <v>1</v>
      </c>
      <c r="O300" s="13">
        <v>2</v>
      </c>
      <c r="P300" s="14">
        <v>3</v>
      </c>
      <c r="Q300" s="13">
        <v>3</v>
      </c>
      <c r="R300" s="14">
        <v>5</v>
      </c>
      <c r="S300" s="13">
        <v>3</v>
      </c>
      <c r="T300" s="16">
        <f t="shared" si="20"/>
        <v>13</v>
      </c>
      <c r="U300" s="7">
        <f t="shared" si="21"/>
        <v>11</v>
      </c>
      <c r="V300" s="17">
        <f t="shared" si="22"/>
        <v>12</v>
      </c>
      <c r="W300" s="7">
        <f t="shared" si="23"/>
        <v>2</v>
      </c>
      <c r="X300" s="7" t="str">
        <f>IF(W300&gt;([1]calculations!$B$1+[1]calculations!$B$2),"YES","")</f>
        <v/>
      </c>
      <c r="Y300" s="7" t="str">
        <f>IF($X300="YES",VLOOKUP($F300,'[1]Editors Rescore'!$F$2:$M$103,8,FALSE),"")</f>
        <v/>
      </c>
      <c r="Z300" s="18">
        <f t="shared" si="24"/>
        <v>12</v>
      </c>
    </row>
    <row r="301" spans="1:26" ht="30" x14ac:dyDescent="0.25">
      <c r="A301" s="22" t="s">
        <v>822</v>
      </c>
      <c r="B301" s="10" t="s">
        <v>823</v>
      </c>
      <c r="C301" s="10" t="s">
        <v>142</v>
      </c>
      <c r="D301" s="7" t="s">
        <v>37</v>
      </c>
      <c r="E301" s="7" t="s">
        <v>30</v>
      </c>
      <c r="F301" s="7">
        <v>29426584</v>
      </c>
      <c r="G301" s="7" t="s">
        <v>72</v>
      </c>
      <c r="H301" s="20" t="s">
        <v>74</v>
      </c>
      <c r="I301" s="7" t="s">
        <v>73</v>
      </c>
      <c r="J301" s="20">
        <v>5</v>
      </c>
      <c r="K301" s="7">
        <v>5</v>
      </c>
      <c r="L301" s="20">
        <v>5</v>
      </c>
      <c r="M301" s="7">
        <v>4</v>
      </c>
      <c r="N301" s="21"/>
      <c r="O301" s="21"/>
      <c r="P301" s="20">
        <v>5</v>
      </c>
      <c r="Q301" s="7">
        <v>5</v>
      </c>
      <c r="R301" s="20">
        <v>4</v>
      </c>
      <c r="S301" s="7">
        <v>2</v>
      </c>
      <c r="T301" s="16">
        <f t="shared" si="20"/>
        <v>19</v>
      </c>
      <c r="U301" s="7">
        <f t="shared" si="21"/>
        <v>16</v>
      </c>
      <c r="V301" s="17">
        <f t="shared" si="22"/>
        <v>17.5</v>
      </c>
      <c r="W301" s="7">
        <f t="shared" si="23"/>
        <v>3</v>
      </c>
      <c r="X301" s="7" t="str">
        <f>IF(W301&gt;([1]calculations!$B$1+[1]calculations!$B$2),"YES","")</f>
        <v/>
      </c>
      <c r="Y301" s="7" t="str">
        <f>IF($X301="YES",VLOOKUP($F301,'[1]Editors Rescore'!$F$2:$M$103,8,FALSE),"")</f>
        <v/>
      </c>
      <c r="Z301" s="18">
        <f t="shared" si="24"/>
        <v>17.5</v>
      </c>
    </row>
    <row r="302" spans="1:26" ht="30" x14ac:dyDescent="0.25">
      <c r="A302" s="33" t="s">
        <v>824</v>
      </c>
      <c r="B302" s="23" t="s">
        <v>825</v>
      </c>
      <c r="C302" s="10" t="s">
        <v>826</v>
      </c>
      <c r="D302" s="7" t="s">
        <v>37</v>
      </c>
      <c r="E302" s="7" t="s">
        <v>38</v>
      </c>
      <c r="F302" s="30">
        <v>30484576</v>
      </c>
      <c r="G302" s="30" t="s">
        <v>56</v>
      </c>
      <c r="H302" s="31" t="s">
        <v>57</v>
      </c>
      <c r="I302" s="7" t="s">
        <v>280</v>
      </c>
      <c r="J302" s="21"/>
      <c r="K302" s="21"/>
      <c r="L302" s="20">
        <v>4</v>
      </c>
      <c r="M302" s="7">
        <v>3</v>
      </c>
      <c r="N302" s="20">
        <v>2</v>
      </c>
      <c r="O302" s="7">
        <v>0</v>
      </c>
      <c r="P302" s="20">
        <v>1</v>
      </c>
      <c r="Q302" s="7">
        <v>1</v>
      </c>
      <c r="R302" s="20">
        <v>3</v>
      </c>
      <c r="S302" s="7">
        <v>1</v>
      </c>
      <c r="T302" s="16">
        <f t="shared" si="20"/>
        <v>10</v>
      </c>
      <c r="U302" s="7">
        <f t="shared" si="21"/>
        <v>5</v>
      </c>
      <c r="V302" s="17">
        <f t="shared" si="22"/>
        <v>7.5</v>
      </c>
      <c r="W302" s="7">
        <f t="shared" si="23"/>
        <v>5</v>
      </c>
      <c r="X302" s="7" t="str">
        <f>IF(W302&gt;([1]calculations!$B$1+[1]calculations!$B$2),"YES","")</f>
        <v>YES</v>
      </c>
      <c r="Y302" s="7">
        <f>IF($X302="YES",VLOOKUP($F302,'[1]Editors Rescore'!$F$2:$M$103,8,FALSE),"")</f>
        <v>4</v>
      </c>
      <c r="Z302" s="18">
        <f t="shared" si="24"/>
        <v>6.333333333333333</v>
      </c>
    </row>
    <row r="303" spans="1:26" ht="30" x14ac:dyDescent="0.25">
      <c r="A303" s="22" t="s">
        <v>827</v>
      </c>
      <c r="B303" s="10" t="s">
        <v>828</v>
      </c>
      <c r="C303" s="10" t="s">
        <v>172</v>
      </c>
      <c r="D303" s="7" t="s">
        <v>37</v>
      </c>
      <c r="E303" s="7" t="s">
        <v>38</v>
      </c>
      <c r="F303" s="7">
        <v>30456148</v>
      </c>
      <c r="G303" s="7" t="s">
        <v>31</v>
      </c>
      <c r="H303" s="25" t="s">
        <v>33</v>
      </c>
      <c r="I303" s="7" t="s">
        <v>65</v>
      </c>
      <c r="J303" s="21"/>
      <c r="K303" s="21"/>
      <c r="L303" s="25">
        <v>4</v>
      </c>
      <c r="M303" s="7">
        <v>4</v>
      </c>
      <c r="N303" s="25">
        <v>4</v>
      </c>
      <c r="O303" s="7">
        <v>4</v>
      </c>
      <c r="P303" s="25">
        <v>3</v>
      </c>
      <c r="Q303" s="7">
        <v>3</v>
      </c>
      <c r="R303" s="25">
        <v>4</v>
      </c>
      <c r="S303" s="7">
        <v>5</v>
      </c>
      <c r="T303" s="16">
        <f t="shared" si="20"/>
        <v>15</v>
      </c>
      <c r="U303" s="7">
        <f t="shared" si="21"/>
        <v>16</v>
      </c>
      <c r="V303" s="17">
        <f t="shared" si="22"/>
        <v>15.5</v>
      </c>
      <c r="W303" s="7">
        <f t="shared" si="23"/>
        <v>1</v>
      </c>
      <c r="X303" s="7" t="str">
        <f>IF(W303&gt;([1]calculations!$B$1+[1]calculations!$B$2),"YES","")</f>
        <v/>
      </c>
      <c r="Y303" s="7" t="str">
        <f>IF($X303="YES",VLOOKUP($F303,'[1]Editors Rescore'!$F$2:$M$103,8,FALSE),"")</f>
        <v/>
      </c>
      <c r="Z303" s="18">
        <f t="shared" si="24"/>
        <v>15.5</v>
      </c>
    </row>
    <row r="304" spans="1:26" ht="30" x14ac:dyDescent="0.25">
      <c r="A304" s="10" t="s">
        <v>829</v>
      </c>
      <c r="B304" s="11" t="s">
        <v>830</v>
      </c>
      <c r="C304" s="11" t="s">
        <v>831</v>
      </c>
      <c r="D304" s="12" t="s">
        <v>37</v>
      </c>
      <c r="E304" s="12" t="s">
        <v>30</v>
      </c>
      <c r="F304" s="12">
        <v>30344234</v>
      </c>
      <c r="G304" s="13" t="s">
        <v>31</v>
      </c>
      <c r="H304" s="14" t="s">
        <v>32</v>
      </c>
      <c r="I304" s="13" t="s">
        <v>33</v>
      </c>
      <c r="J304" s="14">
        <v>5</v>
      </c>
      <c r="K304" s="13">
        <v>5</v>
      </c>
      <c r="L304" s="14">
        <v>1</v>
      </c>
      <c r="M304" s="13">
        <v>1</v>
      </c>
      <c r="N304" s="15"/>
      <c r="O304" s="15"/>
      <c r="P304" s="14">
        <v>2</v>
      </c>
      <c r="Q304" s="13">
        <v>5</v>
      </c>
      <c r="R304" s="14">
        <v>2</v>
      </c>
      <c r="S304" s="13">
        <v>4</v>
      </c>
      <c r="T304" s="16">
        <f t="shared" si="20"/>
        <v>10</v>
      </c>
      <c r="U304" s="7">
        <f t="shared" si="21"/>
        <v>15</v>
      </c>
      <c r="V304" s="17">
        <f t="shared" si="22"/>
        <v>12.5</v>
      </c>
      <c r="W304" s="7">
        <f t="shared" si="23"/>
        <v>5</v>
      </c>
      <c r="X304" s="7" t="str">
        <f>IF(W304&gt;([1]calculations!$B$1+[1]calculations!$B$2),"YES","")</f>
        <v>YES</v>
      </c>
      <c r="Y304" s="7">
        <f>IF($X304="YES",VLOOKUP($F304,'[1]Editors Rescore'!$F$2:$M$103,8,FALSE),"")</f>
        <v>12</v>
      </c>
      <c r="Z304" s="18">
        <f t="shared" si="24"/>
        <v>12.333333333333334</v>
      </c>
    </row>
    <row r="305" spans="1:26" ht="45" x14ac:dyDescent="0.25">
      <c r="A305" s="22" t="s">
        <v>832</v>
      </c>
      <c r="B305" s="10" t="s">
        <v>833</v>
      </c>
      <c r="C305" s="10" t="s">
        <v>834</v>
      </c>
      <c r="D305" s="7" t="s">
        <v>37</v>
      </c>
      <c r="E305" s="7" t="s">
        <v>38</v>
      </c>
      <c r="F305" s="7">
        <v>30041567</v>
      </c>
      <c r="G305" s="7" t="s">
        <v>31</v>
      </c>
      <c r="H305" s="25" t="s">
        <v>33</v>
      </c>
      <c r="I305" s="7" t="s">
        <v>65</v>
      </c>
      <c r="J305" s="21"/>
      <c r="K305" s="21"/>
      <c r="L305" s="25">
        <v>3</v>
      </c>
      <c r="M305" s="7">
        <v>4</v>
      </c>
      <c r="N305" s="25">
        <v>4</v>
      </c>
      <c r="O305" s="7">
        <v>4</v>
      </c>
      <c r="P305" s="25">
        <v>4</v>
      </c>
      <c r="Q305" s="7">
        <v>5</v>
      </c>
      <c r="R305" s="25">
        <v>3</v>
      </c>
      <c r="S305" s="7">
        <v>2</v>
      </c>
      <c r="T305" s="16">
        <f t="shared" si="20"/>
        <v>14</v>
      </c>
      <c r="U305" s="7">
        <f t="shared" si="21"/>
        <v>15</v>
      </c>
      <c r="V305" s="17">
        <f t="shared" si="22"/>
        <v>14.5</v>
      </c>
      <c r="W305" s="7">
        <f t="shared" si="23"/>
        <v>1</v>
      </c>
      <c r="X305" s="7" t="str">
        <f>IF(W305&gt;([1]calculations!$B$1+[1]calculations!$B$2),"YES","")</f>
        <v/>
      </c>
      <c r="Y305" s="7" t="str">
        <f>IF($X305="YES",VLOOKUP($F305,'[1]Editors Rescore'!$F$2:$M$103,8,FALSE),"")</f>
        <v/>
      </c>
      <c r="Z305" s="18">
        <f t="shared" si="24"/>
        <v>14.5</v>
      </c>
    </row>
    <row r="306" spans="1:26" ht="30" x14ac:dyDescent="0.25">
      <c r="A306" s="10" t="s">
        <v>835</v>
      </c>
      <c r="B306" s="11" t="s">
        <v>836</v>
      </c>
      <c r="C306" s="11" t="s">
        <v>837</v>
      </c>
      <c r="D306" s="12" t="s">
        <v>37</v>
      </c>
      <c r="E306" s="12" t="s">
        <v>38</v>
      </c>
      <c r="F306" s="12">
        <v>30327188</v>
      </c>
      <c r="G306" s="13" t="s">
        <v>31</v>
      </c>
      <c r="H306" s="14" t="s">
        <v>32</v>
      </c>
      <c r="I306" s="13" t="s">
        <v>33</v>
      </c>
      <c r="J306" s="15"/>
      <c r="K306" s="15"/>
      <c r="L306" s="14">
        <v>4</v>
      </c>
      <c r="M306" s="13">
        <v>4</v>
      </c>
      <c r="N306" s="14">
        <v>4</v>
      </c>
      <c r="O306" s="13">
        <v>3</v>
      </c>
      <c r="P306" s="14">
        <v>5</v>
      </c>
      <c r="Q306" s="13">
        <v>5</v>
      </c>
      <c r="R306" s="14">
        <v>5</v>
      </c>
      <c r="S306" s="13">
        <v>4</v>
      </c>
      <c r="T306" s="16">
        <f t="shared" si="20"/>
        <v>18</v>
      </c>
      <c r="U306" s="7">
        <f t="shared" si="21"/>
        <v>16</v>
      </c>
      <c r="V306" s="17">
        <f t="shared" si="22"/>
        <v>17</v>
      </c>
      <c r="W306" s="7">
        <f t="shared" si="23"/>
        <v>2</v>
      </c>
      <c r="X306" s="7" t="str">
        <f>IF(W306&gt;([1]calculations!$B$1+[1]calculations!$B$2),"YES","")</f>
        <v/>
      </c>
      <c r="Y306" s="7" t="str">
        <f>IF($X306="YES",VLOOKUP($F306,'[1]Editors Rescore'!$F$2:$M$103,8,FALSE),"")</f>
        <v/>
      </c>
      <c r="Z306" s="18">
        <f t="shared" si="24"/>
        <v>17</v>
      </c>
    </row>
    <row r="307" spans="1:26" ht="30" x14ac:dyDescent="0.25">
      <c r="A307" s="33" t="s">
        <v>835</v>
      </c>
      <c r="B307" s="23" t="s">
        <v>838</v>
      </c>
      <c r="C307" s="44" t="s">
        <v>839</v>
      </c>
      <c r="D307" s="7" t="s">
        <v>37</v>
      </c>
      <c r="E307" s="7" t="s">
        <v>38</v>
      </c>
      <c r="F307" s="7">
        <v>29584499</v>
      </c>
      <c r="G307" s="7" t="s">
        <v>56</v>
      </c>
      <c r="H307" s="20" t="s">
        <v>78</v>
      </c>
      <c r="I307" s="7" t="s">
        <v>100</v>
      </c>
      <c r="J307" s="21"/>
      <c r="K307" s="21"/>
      <c r="L307" s="20">
        <v>4</v>
      </c>
      <c r="M307" s="7">
        <v>3</v>
      </c>
      <c r="N307" s="20">
        <v>2</v>
      </c>
      <c r="O307" s="7">
        <v>4</v>
      </c>
      <c r="P307" s="20">
        <v>2</v>
      </c>
      <c r="Q307" s="7">
        <v>5</v>
      </c>
      <c r="R307" s="20">
        <v>3</v>
      </c>
      <c r="S307" s="7">
        <v>5</v>
      </c>
      <c r="T307" s="16">
        <f t="shared" si="20"/>
        <v>11</v>
      </c>
      <c r="U307" s="7">
        <f t="shared" si="21"/>
        <v>17</v>
      </c>
      <c r="V307" s="17">
        <f t="shared" si="22"/>
        <v>14</v>
      </c>
      <c r="W307" s="7">
        <f t="shared" si="23"/>
        <v>6</v>
      </c>
      <c r="X307" s="7" t="str">
        <f>IF(W307&gt;([1]calculations!$B$1+[1]calculations!$B$2),"YES","")</f>
        <v>YES</v>
      </c>
      <c r="Y307" s="7">
        <f>IF($X307="YES",VLOOKUP($F307,'[1]Editors Rescore'!$F$2:$M$103,8,FALSE),"")</f>
        <v>14</v>
      </c>
      <c r="Z307" s="18">
        <f t="shared" si="24"/>
        <v>14</v>
      </c>
    </row>
    <row r="308" spans="1:26" ht="30" x14ac:dyDescent="0.25">
      <c r="A308" s="10" t="s">
        <v>840</v>
      </c>
      <c r="B308" s="10" t="s">
        <v>841</v>
      </c>
      <c r="C308" s="10" t="s">
        <v>842</v>
      </c>
      <c r="D308" s="13" t="s">
        <v>37</v>
      </c>
      <c r="E308" s="13" t="s">
        <v>38</v>
      </c>
      <c r="F308" s="13">
        <v>29419791</v>
      </c>
      <c r="G308" s="13" t="s">
        <v>72</v>
      </c>
      <c r="H308" s="20" t="s">
        <v>74</v>
      </c>
      <c r="I308" s="7" t="s">
        <v>73</v>
      </c>
      <c r="J308" s="21"/>
      <c r="K308" s="21"/>
      <c r="L308" s="20">
        <v>3</v>
      </c>
      <c r="M308" s="7">
        <v>4</v>
      </c>
      <c r="N308" s="20">
        <v>4</v>
      </c>
      <c r="O308" s="7">
        <v>4</v>
      </c>
      <c r="P308" s="20">
        <v>3</v>
      </c>
      <c r="Q308" s="7">
        <v>5</v>
      </c>
      <c r="R308" s="20">
        <v>1</v>
      </c>
      <c r="S308" s="7">
        <v>4</v>
      </c>
      <c r="T308" s="16">
        <f t="shared" si="20"/>
        <v>11</v>
      </c>
      <c r="U308" s="7">
        <f t="shared" si="21"/>
        <v>17</v>
      </c>
      <c r="V308" s="17">
        <f t="shared" si="22"/>
        <v>14</v>
      </c>
      <c r="W308" s="7">
        <f t="shared" si="23"/>
        <v>6</v>
      </c>
      <c r="X308" s="7" t="str">
        <f>IF(W308&gt;([1]calculations!$B$1+[1]calculations!$B$2),"YES","")</f>
        <v>YES</v>
      </c>
      <c r="Y308" s="7">
        <f>IF($X308="YES",VLOOKUP($F308,'[1]Editors Rescore'!$F$2:$M$103,8,FALSE),"")</f>
        <v>17</v>
      </c>
      <c r="Z308" s="18">
        <f t="shared" si="24"/>
        <v>15</v>
      </c>
    </row>
    <row r="309" spans="1:26" ht="30" x14ac:dyDescent="0.25">
      <c r="A309" s="22" t="s">
        <v>843</v>
      </c>
      <c r="B309" s="10" t="s">
        <v>844</v>
      </c>
      <c r="C309" s="10" t="s">
        <v>263</v>
      </c>
      <c r="D309" s="7" t="s">
        <v>37</v>
      </c>
      <c r="E309" s="7" t="s">
        <v>38</v>
      </c>
      <c r="F309" s="7">
        <v>29879114</v>
      </c>
      <c r="G309" s="7" t="s">
        <v>31</v>
      </c>
      <c r="H309" s="25" t="s">
        <v>65</v>
      </c>
      <c r="I309" s="7" t="s">
        <v>52</v>
      </c>
      <c r="J309" s="21"/>
      <c r="K309" s="21"/>
      <c r="L309" s="25">
        <v>4</v>
      </c>
      <c r="M309" s="7">
        <v>5</v>
      </c>
      <c r="N309" s="25">
        <v>4</v>
      </c>
      <c r="O309" s="7">
        <v>4</v>
      </c>
      <c r="P309" s="25">
        <v>2</v>
      </c>
      <c r="Q309" s="7">
        <v>3</v>
      </c>
      <c r="R309" s="25">
        <v>2</v>
      </c>
      <c r="S309" s="7">
        <v>4</v>
      </c>
      <c r="T309" s="16">
        <f t="shared" si="20"/>
        <v>12</v>
      </c>
      <c r="U309" s="7">
        <f t="shared" si="21"/>
        <v>16</v>
      </c>
      <c r="V309" s="17">
        <f t="shared" si="22"/>
        <v>14</v>
      </c>
      <c r="W309" s="7">
        <f t="shared" si="23"/>
        <v>4</v>
      </c>
      <c r="X309" s="7" t="str">
        <f>IF(W309&gt;([1]calculations!$B$1+[1]calculations!$B$2),"YES","")</f>
        <v/>
      </c>
      <c r="Y309" s="7" t="str">
        <f>IF($X309="YES",VLOOKUP($F309,'[1]Editors Rescore'!$F$2:$M$103,8,FALSE),"")</f>
        <v/>
      </c>
      <c r="Z309" s="18">
        <f t="shared" si="24"/>
        <v>14</v>
      </c>
    </row>
    <row r="310" spans="1:26" ht="45" customHeight="1" x14ac:dyDescent="0.25">
      <c r="A310" s="22" t="s">
        <v>845</v>
      </c>
      <c r="B310" s="23" t="s">
        <v>846</v>
      </c>
      <c r="C310" s="23" t="s">
        <v>172</v>
      </c>
      <c r="D310" s="7" t="s">
        <v>51</v>
      </c>
      <c r="E310" s="7" t="s">
        <v>38</v>
      </c>
      <c r="F310" s="30">
        <v>30534521</v>
      </c>
      <c r="G310" s="7" t="s">
        <v>56</v>
      </c>
      <c r="H310" s="20" t="s">
        <v>100</v>
      </c>
      <c r="I310" s="7" t="s">
        <v>61</v>
      </c>
      <c r="J310" s="21"/>
      <c r="K310" s="21"/>
      <c r="L310" s="20">
        <v>2</v>
      </c>
      <c r="M310" s="7">
        <v>3</v>
      </c>
      <c r="N310" s="20">
        <v>3</v>
      </c>
      <c r="O310" s="7">
        <v>3</v>
      </c>
      <c r="P310" s="20">
        <v>5</v>
      </c>
      <c r="Q310" s="7">
        <v>3</v>
      </c>
      <c r="R310" s="20">
        <v>5</v>
      </c>
      <c r="S310" s="7">
        <v>3</v>
      </c>
      <c r="T310" s="16">
        <f t="shared" si="20"/>
        <v>15</v>
      </c>
      <c r="U310" s="7">
        <f t="shared" si="21"/>
        <v>12</v>
      </c>
      <c r="V310" s="17">
        <f t="shared" si="22"/>
        <v>13.5</v>
      </c>
      <c r="W310" s="7">
        <f t="shared" si="23"/>
        <v>3</v>
      </c>
      <c r="X310" s="7" t="str">
        <f>IF(W310&gt;([1]calculations!$B$1+[1]calculations!$B$2),"YES","")</f>
        <v/>
      </c>
      <c r="Y310" s="7" t="str">
        <f>IF($X310="YES",VLOOKUP($F310,'[1]Editors Rescore'!$F$2:$M$103,8,FALSE),"")</f>
        <v/>
      </c>
      <c r="Z310" s="18">
        <f t="shared" si="24"/>
        <v>13.5</v>
      </c>
    </row>
    <row r="311" spans="1:26" ht="30" x14ac:dyDescent="0.25">
      <c r="A311" s="22" t="s">
        <v>845</v>
      </c>
      <c r="B311" s="10" t="s">
        <v>847</v>
      </c>
      <c r="C311" s="10" t="s">
        <v>505</v>
      </c>
      <c r="D311" s="7" t="s">
        <v>51</v>
      </c>
      <c r="E311" s="7" t="s">
        <v>30</v>
      </c>
      <c r="F311" s="7">
        <v>29402334</v>
      </c>
      <c r="G311" s="7" t="s">
        <v>72</v>
      </c>
      <c r="H311" s="20" t="s">
        <v>74</v>
      </c>
      <c r="I311" s="7" t="s">
        <v>73</v>
      </c>
      <c r="J311" s="20">
        <v>5</v>
      </c>
      <c r="K311" s="7">
        <v>5</v>
      </c>
      <c r="L311" s="20">
        <v>0</v>
      </c>
      <c r="M311" s="7">
        <v>0</v>
      </c>
      <c r="N311" s="21"/>
      <c r="O311" s="21"/>
      <c r="P311" s="20">
        <v>5</v>
      </c>
      <c r="Q311" s="7">
        <v>4</v>
      </c>
      <c r="R311" s="20">
        <v>3</v>
      </c>
      <c r="S311" s="7">
        <v>3</v>
      </c>
      <c r="T311" s="16">
        <f t="shared" si="20"/>
        <v>13</v>
      </c>
      <c r="U311" s="7">
        <f t="shared" si="21"/>
        <v>12</v>
      </c>
      <c r="V311" s="17">
        <f t="shared" si="22"/>
        <v>12.5</v>
      </c>
      <c r="W311" s="7">
        <f t="shared" si="23"/>
        <v>1</v>
      </c>
      <c r="X311" s="7" t="str">
        <f>IF(W311&gt;([1]calculations!$B$1+[1]calculations!$B$2),"YES","")</f>
        <v/>
      </c>
      <c r="Y311" s="7" t="str">
        <f>IF($X311="YES",VLOOKUP($F311,'[1]Editors Rescore'!$F$2:$M$103,8,FALSE),"")</f>
        <v/>
      </c>
      <c r="Z311" s="18">
        <f t="shared" si="24"/>
        <v>12.5</v>
      </c>
    </row>
    <row r="312" spans="1:26" ht="30" x14ac:dyDescent="0.25">
      <c r="A312" s="10" t="s">
        <v>848</v>
      </c>
      <c r="B312" s="10" t="s">
        <v>849</v>
      </c>
      <c r="C312" s="10" t="s">
        <v>664</v>
      </c>
      <c r="D312" s="13" t="s">
        <v>37</v>
      </c>
      <c r="E312" s="13" t="s">
        <v>38</v>
      </c>
      <c r="F312" s="13">
        <v>29506188</v>
      </c>
      <c r="G312" s="13" t="s">
        <v>39</v>
      </c>
      <c r="H312" s="20" t="s">
        <v>40</v>
      </c>
      <c r="I312" s="7" t="s">
        <v>41</v>
      </c>
      <c r="J312" s="21"/>
      <c r="K312" s="21"/>
      <c r="L312" s="59">
        <v>4</v>
      </c>
      <c r="M312" s="7">
        <v>4</v>
      </c>
      <c r="N312" s="59">
        <v>4</v>
      </c>
      <c r="O312" s="7">
        <v>4</v>
      </c>
      <c r="P312" s="59">
        <v>3</v>
      </c>
      <c r="Q312" s="7">
        <v>3</v>
      </c>
      <c r="R312" s="59">
        <v>4</v>
      </c>
      <c r="S312" s="7">
        <v>4</v>
      </c>
      <c r="T312" s="16">
        <f t="shared" si="20"/>
        <v>15</v>
      </c>
      <c r="U312" s="7">
        <f t="shared" si="21"/>
        <v>15</v>
      </c>
      <c r="V312" s="17">
        <f t="shared" si="22"/>
        <v>15</v>
      </c>
      <c r="W312" s="7">
        <f t="shared" si="23"/>
        <v>0</v>
      </c>
      <c r="X312" s="7" t="str">
        <f>IF(W312&gt;([1]calculations!$B$1+[1]calculations!$B$2),"YES","")</f>
        <v/>
      </c>
      <c r="Y312" s="7" t="str">
        <f>IF($X312="YES",VLOOKUP($F312,'[1]Editors Rescore'!$F$2:$M$103,8,FALSE),"")</f>
        <v/>
      </c>
      <c r="Z312" s="18">
        <f t="shared" si="24"/>
        <v>15</v>
      </c>
    </row>
    <row r="313" spans="1:26" ht="30" x14ac:dyDescent="0.25">
      <c r="A313" s="10" t="s">
        <v>850</v>
      </c>
      <c r="B313" s="10" t="s">
        <v>851</v>
      </c>
      <c r="C313" s="10" t="s">
        <v>852</v>
      </c>
      <c r="D313" s="13" t="s">
        <v>37</v>
      </c>
      <c r="E313" s="13" t="s">
        <v>38</v>
      </c>
      <c r="F313" s="7">
        <v>30305137</v>
      </c>
      <c r="G313" s="13" t="s">
        <v>853</v>
      </c>
      <c r="H313" s="14" t="s">
        <v>52</v>
      </c>
      <c r="I313" s="13" t="s">
        <v>32</v>
      </c>
      <c r="J313" s="15"/>
      <c r="K313" s="15"/>
      <c r="L313" s="14">
        <v>1</v>
      </c>
      <c r="M313" s="13">
        <v>0</v>
      </c>
      <c r="N313" s="14">
        <v>0</v>
      </c>
      <c r="O313" s="13">
        <v>0</v>
      </c>
      <c r="P313" s="14">
        <v>3</v>
      </c>
      <c r="Q313" s="13">
        <v>5</v>
      </c>
      <c r="R313" s="14">
        <v>1</v>
      </c>
      <c r="S313" s="13">
        <v>4</v>
      </c>
      <c r="T313" s="16">
        <f t="shared" si="20"/>
        <v>5</v>
      </c>
      <c r="U313" s="7">
        <f t="shared" si="21"/>
        <v>9</v>
      </c>
      <c r="V313" s="17">
        <f t="shared" si="22"/>
        <v>7</v>
      </c>
      <c r="W313" s="7">
        <f t="shared" si="23"/>
        <v>4</v>
      </c>
      <c r="X313" s="7" t="str">
        <f>IF(W313&gt;([1]calculations!$B$1+[1]calculations!$B$2),"YES","")</f>
        <v/>
      </c>
      <c r="Y313" s="7" t="str">
        <f>IF($X313="YES",VLOOKUP($F313,'[1]Editors Rescore'!$F$2:$M$103,8,FALSE),"")</f>
        <v/>
      </c>
      <c r="Z313" s="18">
        <f t="shared" si="24"/>
        <v>7</v>
      </c>
    </row>
    <row r="314" spans="1:26" ht="45" x14ac:dyDescent="0.25">
      <c r="A314" s="33" t="s">
        <v>854</v>
      </c>
      <c r="B314" s="10" t="s">
        <v>855</v>
      </c>
      <c r="C314" s="23" t="s">
        <v>142</v>
      </c>
      <c r="D314" s="7" t="s">
        <v>37</v>
      </c>
      <c r="E314" s="7" t="s">
        <v>30</v>
      </c>
      <c r="F314" s="7">
        <v>29310974</v>
      </c>
      <c r="G314" s="7" t="s">
        <v>82</v>
      </c>
      <c r="H314" s="20" t="s">
        <v>106</v>
      </c>
      <c r="I314" s="7" t="s">
        <v>83</v>
      </c>
      <c r="J314" s="20">
        <v>5</v>
      </c>
      <c r="K314" s="7">
        <v>3</v>
      </c>
      <c r="L314" s="20">
        <v>1</v>
      </c>
      <c r="M314" s="7">
        <v>0</v>
      </c>
      <c r="N314" s="21"/>
      <c r="O314" s="21"/>
      <c r="P314" s="20">
        <v>5</v>
      </c>
      <c r="Q314" s="7">
        <v>5</v>
      </c>
      <c r="R314" s="20">
        <v>5</v>
      </c>
      <c r="S314" s="7">
        <v>2</v>
      </c>
      <c r="T314" s="16">
        <f t="shared" si="20"/>
        <v>16</v>
      </c>
      <c r="U314" s="7">
        <f t="shared" si="21"/>
        <v>10</v>
      </c>
      <c r="V314" s="17">
        <f t="shared" si="22"/>
        <v>13</v>
      </c>
      <c r="W314" s="7">
        <f t="shared" si="23"/>
        <v>6</v>
      </c>
      <c r="X314" s="7" t="str">
        <f>IF(W314&gt;([1]calculations!$B$1+[1]calculations!$B$2),"YES","")</f>
        <v>YES</v>
      </c>
      <c r="Y314" s="7">
        <f>IF($X314="YES",VLOOKUP($F314,'[1]Editors Rescore'!$F$2:$M$103,8,FALSE),"")</f>
        <v>10</v>
      </c>
      <c r="Z314" s="18">
        <f t="shared" si="24"/>
        <v>12</v>
      </c>
    </row>
    <row r="315" spans="1:26" ht="45" x14ac:dyDescent="0.25">
      <c r="A315" s="33" t="s">
        <v>856</v>
      </c>
      <c r="B315" s="23" t="s">
        <v>857</v>
      </c>
      <c r="C315" s="44" t="s">
        <v>858</v>
      </c>
      <c r="D315" s="7" t="s">
        <v>37</v>
      </c>
      <c r="E315" s="7" t="s">
        <v>38</v>
      </c>
      <c r="F315" s="7">
        <v>29547989</v>
      </c>
      <c r="G315" s="7" t="s">
        <v>56</v>
      </c>
      <c r="H315" s="20" t="s">
        <v>61</v>
      </c>
      <c r="I315" s="7" t="s">
        <v>57</v>
      </c>
      <c r="J315" s="21"/>
      <c r="K315" s="21"/>
      <c r="L315" s="20">
        <v>5</v>
      </c>
      <c r="M315" s="7">
        <v>4</v>
      </c>
      <c r="N315" s="20">
        <v>2</v>
      </c>
      <c r="O315" s="7">
        <v>2</v>
      </c>
      <c r="P315" s="20">
        <v>1</v>
      </c>
      <c r="Q315" s="7">
        <v>3</v>
      </c>
      <c r="R315" s="20">
        <v>1</v>
      </c>
      <c r="S315" s="7">
        <v>3</v>
      </c>
      <c r="T315" s="16">
        <f t="shared" si="20"/>
        <v>9</v>
      </c>
      <c r="U315" s="7">
        <f t="shared" si="21"/>
        <v>12</v>
      </c>
      <c r="V315" s="17">
        <f t="shared" si="22"/>
        <v>10.5</v>
      </c>
      <c r="W315" s="7">
        <f t="shared" si="23"/>
        <v>3</v>
      </c>
      <c r="X315" s="7" t="str">
        <f>IF(W315&gt;([1]calculations!$B$1+[1]calculations!$B$2),"YES","")</f>
        <v/>
      </c>
      <c r="Y315" s="7" t="str">
        <f>IF($X315="YES",VLOOKUP($F315,'[1]Editors Rescore'!$F$2:$M$103,8,FALSE),"")</f>
        <v/>
      </c>
      <c r="Z315" s="18">
        <f t="shared" si="24"/>
        <v>10.5</v>
      </c>
    </row>
    <row r="316" spans="1:26" ht="30" x14ac:dyDescent="0.25">
      <c r="A316" s="23" t="s">
        <v>859</v>
      </c>
      <c r="B316" s="23" t="s">
        <v>860</v>
      </c>
      <c r="C316" s="23" t="s">
        <v>534</v>
      </c>
      <c r="D316" s="13" t="s">
        <v>51</v>
      </c>
      <c r="E316" s="13" t="s">
        <v>38</v>
      </c>
      <c r="F316" s="43"/>
      <c r="G316" s="13" t="s">
        <v>326</v>
      </c>
      <c r="H316" s="20" t="s">
        <v>328</v>
      </c>
      <c r="I316" s="7" t="s">
        <v>327</v>
      </c>
      <c r="J316" s="21"/>
      <c r="K316" s="21"/>
      <c r="L316" s="16">
        <v>3</v>
      </c>
      <c r="M316" s="7">
        <v>3</v>
      </c>
      <c r="N316" s="16">
        <v>2</v>
      </c>
      <c r="O316" s="7">
        <v>2</v>
      </c>
      <c r="P316" s="16">
        <v>4</v>
      </c>
      <c r="Q316" s="7">
        <v>3</v>
      </c>
      <c r="R316" s="16">
        <v>4</v>
      </c>
      <c r="S316" s="7">
        <v>3</v>
      </c>
      <c r="T316" s="16">
        <f t="shared" si="20"/>
        <v>13</v>
      </c>
      <c r="U316" s="7">
        <f t="shared" si="21"/>
        <v>11</v>
      </c>
      <c r="V316" s="17">
        <f t="shared" si="22"/>
        <v>12</v>
      </c>
      <c r="W316" s="7">
        <f t="shared" si="23"/>
        <v>2</v>
      </c>
      <c r="X316" s="7" t="str">
        <f>IF(W316&gt;([1]calculations!$B$1+[1]calculations!$B$2),"YES","")</f>
        <v/>
      </c>
      <c r="Y316" s="7" t="str">
        <f>IF($X316="YES",VLOOKUP($F316,'[1]Editors Rescore'!$F$2:$M$103,8,FALSE),"")</f>
        <v/>
      </c>
      <c r="Z316" s="18">
        <f t="shared" si="24"/>
        <v>12</v>
      </c>
    </row>
    <row r="317" spans="1:26" ht="45" x14ac:dyDescent="0.25">
      <c r="A317" s="10" t="s">
        <v>861</v>
      </c>
      <c r="B317" s="11" t="s">
        <v>862</v>
      </c>
      <c r="C317" s="11" t="s">
        <v>863</v>
      </c>
      <c r="D317" s="12" t="s">
        <v>37</v>
      </c>
      <c r="E317" s="12" t="s">
        <v>38</v>
      </c>
      <c r="F317" s="12">
        <v>30623029</v>
      </c>
      <c r="G317" s="13" t="s">
        <v>31</v>
      </c>
      <c r="H317" s="14" t="s">
        <v>32</v>
      </c>
      <c r="I317" s="13" t="s">
        <v>33</v>
      </c>
      <c r="J317" s="15"/>
      <c r="K317" s="15"/>
      <c r="L317" s="14">
        <v>4</v>
      </c>
      <c r="M317" s="13">
        <v>4</v>
      </c>
      <c r="N317" s="14">
        <v>4</v>
      </c>
      <c r="O317" s="13">
        <v>4</v>
      </c>
      <c r="P317" s="14">
        <v>5</v>
      </c>
      <c r="Q317" s="13">
        <v>5</v>
      </c>
      <c r="R317" s="14">
        <v>5</v>
      </c>
      <c r="S317" s="13">
        <v>4</v>
      </c>
      <c r="T317" s="16">
        <f t="shared" si="20"/>
        <v>18</v>
      </c>
      <c r="U317" s="7">
        <f t="shared" si="21"/>
        <v>17</v>
      </c>
      <c r="V317" s="17">
        <f t="shared" si="22"/>
        <v>17.5</v>
      </c>
      <c r="W317" s="7">
        <f t="shared" si="23"/>
        <v>1</v>
      </c>
      <c r="X317" s="7" t="str">
        <f>IF(W317&gt;([1]calculations!$B$1+[1]calculations!$B$2),"YES","")</f>
        <v/>
      </c>
      <c r="Y317" s="7" t="str">
        <f>IF($X317="YES",VLOOKUP($F317,'[1]Editors Rescore'!$F$2:$M$103,8,FALSE),"")</f>
        <v/>
      </c>
      <c r="Z317" s="18">
        <f t="shared" si="24"/>
        <v>17.5</v>
      </c>
    </row>
    <row r="318" spans="1:26" ht="30" x14ac:dyDescent="0.25">
      <c r="A318" s="22" t="s">
        <v>864</v>
      </c>
      <c r="B318" s="23" t="s">
        <v>865</v>
      </c>
      <c r="C318" s="44" t="s">
        <v>866</v>
      </c>
      <c r="D318" s="7" t="s">
        <v>37</v>
      </c>
      <c r="E318" s="7" t="s">
        <v>30</v>
      </c>
      <c r="F318" s="7">
        <v>29671914</v>
      </c>
      <c r="G318" s="7" t="s">
        <v>56</v>
      </c>
      <c r="H318" s="49" t="s">
        <v>100</v>
      </c>
      <c r="I318" s="7" t="s">
        <v>61</v>
      </c>
      <c r="J318" s="49">
        <v>5</v>
      </c>
      <c r="K318" s="7">
        <v>5</v>
      </c>
      <c r="L318" s="49">
        <v>2</v>
      </c>
      <c r="M318" s="7">
        <v>2</v>
      </c>
      <c r="N318" s="50"/>
      <c r="O318" s="50"/>
      <c r="P318" s="49">
        <v>4</v>
      </c>
      <c r="Q318" s="7">
        <v>3</v>
      </c>
      <c r="R318" s="49">
        <v>3</v>
      </c>
      <c r="S318" s="7">
        <v>1</v>
      </c>
      <c r="T318" s="16">
        <f t="shared" si="20"/>
        <v>14</v>
      </c>
      <c r="U318" s="7">
        <f t="shared" si="21"/>
        <v>11</v>
      </c>
      <c r="V318" s="17">
        <f t="shared" si="22"/>
        <v>12.5</v>
      </c>
      <c r="W318" s="7">
        <f t="shared" si="23"/>
        <v>3</v>
      </c>
      <c r="X318" s="7" t="str">
        <f>IF(W318&gt;([1]calculations!$B$1+[1]calculations!$B$2),"YES","")</f>
        <v/>
      </c>
      <c r="Y318" s="7" t="str">
        <f>IF($X318="YES",VLOOKUP($F318,'[1]Editors Rescore'!$F$2:$M$103,8,FALSE),"")</f>
        <v/>
      </c>
      <c r="Z318" s="18">
        <f t="shared" si="24"/>
        <v>12.5</v>
      </c>
    </row>
    <row r="319" spans="1:26" ht="30" x14ac:dyDescent="0.25">
      <c r="A319" s="22" t="s">
        <v>867</v>
      </c>
      <c r="B319" s="23" t="s">
        <v>868</v>
      </c>
      <c r="C319" s="10" t="s">
        <v>577</v>
      </c>
      <c r="D319" s="7" t="s">
        <v>29</v>
      </c>
      <c r="E319" s="7" t="s">
        <v>38</v>
      </c>
      <c r="F319" s="30">
        <v>30489171</v>
      </c>
      <c r="G319" s="30" t="s">
        <v>56</v>
      </c>
      <c r="H319" s="31" t="s">
        <v>57</v>
      </c>
      <c r="I319" s="7" t="s">
        <v>78</v>
      </c>
      <c r="J319" s="21"/>
      <c r="K319" s="21"/>
      <c r="L319" s="20">
        <v>5</v>
      </c>
      <c r="M319" s="7">
        <v>4</v>
      </c>
      <c r="N319" s="20">
        <v>4</v>
      </c>
      <c r="O319" s="7">
        <v>3</v>
      </c>
      <c r="P319" s="20">
        <v>3</v>
      </c>
      <c r="Q319" s="7">
        <v>4</v>
      </c>
      <c r="R319" s="20">
        <v>3</v>
      </c>
      <c r="S319" s="7">
        <v>4</v>
      </c>
      <c r="T319" s="16">
        <f t="shared" si="20"/>
        <v>15</v>
      </c>
      <c r="U319" s="7">
        <f t="shared" si="21"/>
        <v>15</v>
      </c>
      <c r="V319" s="17">
        <f t="shared" si="22"/>
        <v>15</v>
      </c>
      <c r="W319" s="7">
        <f t="shared" si="23"/>
        <v>0</v>
      </c>
      <c r="X319" s="7" t="str">
        <f>IF(W319&gt;([1]calculations!$B$1+[1]calculations!$B$2),"YES","")</f>
        <v/>
      </c>
      <c r="Y319" s="7" t="str">
        <f>IF($X319="YES",VLOOKUP($F319,'[1]Editors Rescore'!$F$2:$M$103,8,FALSE),"")</f>
        <v/>
      </c>
      <c r="Z319" s="18">
        <f t="shared" si="24"/>
        <v>15</v>
      </c>
    </row>
    <row r="320" spans="1:26" ht="30" x14ac:dyDescent="0.25">
      <c r="A320" s="22" t="s">
        <v>869</v>
      </c>
      <c r="B320" s="23" t="s">
        <v>870</v>
      </c>
      <c r="C320" s="23" t="s">
        <v>172</v>
      </c>
      <c r="D320" s="7" t="s">
        <v>37</v>
      </c>
      <c r="E320" s="7" t="s">
        <v>38</v>
      </c>
      <c r="F320" s="66">
        <v>30534518</v>
      </c>
      <c r="G320" s="7" t="s">
        <v>56</v>
      </c>
      <c r="H320" s="20" t="s">
        <v>100</v>
      </c>
      <c r="I320" s="7" t="s">
        <v>61</v>
      </c>
      <c r="J320" s="21"/>
      <c r="K320" s="21"/>
      <c r="L320" s="20">
        <v>4</v>
      </c>
      <c r="M320" s="7">
        <v>4</v>
      </c>
      <c r="N320" s="20">
        <v>4</v>
      </c>
      <c r="O320" s="7">
        <v>4</v>
      </c>
      <c r="P320" s="20">
        <v>3</v>
      </c>
      <c r="Q320" s="7">
        <v>5</v>
      </c>
      <c r="R320" s="20">
        <v>5</v>
      </c>
      <c r="S320" s="7">
        <v>4</v>
      </c>
      <c r="T320" s="16">
        <f t="shared" si="20"/>
        <v>16</v>
      </c>
      <c r="U320" s="7">
        <f t="shared" si="21"/>
        <v>17</v>
      </c>
      <c r="V320" s="17">
        <f t="shared" si="22"/>
        <v>16.5</v>
      </c>
      <c r="W320" s="7">
        <f t="shared" si="23"/>
        <v>1</v>
      </c>
      <c r="X320" s="7" t="str">
        <f>IF(W320&gt;([1]calculations!$B$1+[1]calculations!$B$2),"YES","")</f>
        <v/>
      </c>
      <c r="Y320" s="7" t="str">
        <f>IF($X320="YES",VLOOKUP($F320,'[1]Editors Rescore'!$F$2:$M$103,8,FALSE),"")</f>
        <v/>
      </c>
      <c r="Z320" s="18">
        <f t="shared" si="24"/>
        <v>16.5</v>
      </c>
    </row>
    <row r="321" spans="1:26" ht="45" x14ac:dyDescent="0.25">
      <c r="A321" s="10" t="s">
        <v>871</v>
      </c>
      <c r="B321" s="10" t="s">
        <v>872</v>
      </c>
      <c r="C321" s="10" t="s">
        <v>163</v>
      </c>
      <c r="D321" s="13" t="s">
        <v>29</v>
      </c>
      <c r="E321" s="13" t="s">
        <v>38</v>
      </c>
      <c r="F321" s="13">
        <v>30572151</v>
      </c>
      <c r="G321" s="13" t="s">
        <v>31</v>
      </c>
      <c r="H321" s="14" t="s">
        <v>65</v>
      </c>
      <c r="I321" s="13" t="s">
        <v>46</v>
      </c>
      <c r="J321" s="15"/>
      <c r="K321" s="15"/>
      <c r="L321" s="14">
        <v>3</v>
      </c>
      <c r="M321" s="13">
        <v>3</v>
      </c>
      <c r="N321" s="14">
        <v>3</v>
      </c>
      <c r="O321" s="13">
        <v>3</v>
      </c>
      <c r="P321" s="14">
        <v>3</v>
      </c>
      <c r="Q321" s="13">
        <v>0</v>
      </c>
      <c r="R321" s="14">
        <v>3</v>
      </c>
      <c r="S321" s="13">
        <v>2</v>
      </c>
      <c r="T321" s="16">
        <f t="shared" si="20"/>
        <v>12</v>
      </c>
      <c r="U321" s="7">
        <f t="shared" si="21"/>
        <v>8</v>
      </c>
      <c r="V321" s="17">
        <f t="shared" si="22"/>
        <v>10</v>
      </c>
      <c r="W321" s="7">
        <f t="shared" si="23"/>
        <v>4</v>
      </c>
      <c r="X321" s="7" t="str">
        <f>IF(W321&gt;([1]calculations!$B$1+[1]calculations!$B$2),"YES","")</f>
        <v/>
      </c>
      <c r="Y321" s="7" t="str">
        <f>IF($X321="YES",VLOOKUP($F321,'[1]Editors Rescore'!$F$2:$M$103,8,FALSE),"")</f>
        <v/>
      </c>
      <c r="Z321" s="18">
        <f t="shared" si="24"/>
        <v>10</v>
      </c>
    </row>
    <row r="322" spans="1:26" ht="30" x14ac:dyDescent="0.25">
      <c r="A322" s="22" t="s">
        <v>873</v>
      </c>
      <c r="B322" s="10" t="s">
        <v>874</v>
      </c>
      <c r="C322" s="10" t="s">
        <v>331</v>
      </c>
      <c r="D322" s="7" t="s">
        <v>51</v>
      </c>
      <c r="E322" s="7" t="s">
        <v>30</v>
      </c>
      <c r="F322" s="7">
        <v>30247391</v>
      </c>
      <c r="G322" s="7" t="s">
        <v>82</v>
      </c>
      <c r="H322" s="14" t="s">
        <v>83</v>
      </c>
      <c r="I322" s="7" t="s">
        <v>84</v>
      </c>
      <c r="J322" s="14">
        <v>3</v>
      </c>
      <c r="K322" s="7">
        <v>2</v>
      </c>
      <c r="L322" s="14">
        <v>0</v>
      </c>
      <c r="M322" s="7">
        <v>0</v>
      </c>
      <c r="N322" s="15"/>
      <c r="O322" s="15"/>
      <c r="P322" s="14">
        <v>3</v>
      </c>
      <c r="Q322" s="7">
        <v>3</v>
      </c>
      <c r="R322" s="14">
        <v>2</v>
      </c>
      <c r="S322" s="7">
        <v>0</v>
      </c>
      <c r="T322" s="16">
        <f t="shared" si="20"/>
        <v>8</v>
      </c>
      <c r="U322" s="7">
        <f t="shared" si="21"/>
        <v>5</v>
      </c>
      <c r="V322" s="17">
        <f t="shared" si="22"/>
        <v>6.5</v>
      </c>
      <c r="W322" s="7">
        <f t="shared" si="23"/>
        <v>3</v>
      </c>
      <c r="X322" s="7" t="str">
        <f>IF(W322&gt;([1]calculations!$B$1+[1]calculations!$B$2),"YES","")</f>
        <v/>
      </c>
      <c r="Y322" s="7" t="str">
        <f>IF($X322="YES",VLOOKUP($F322,'[1]Editors Rescore'!$F$2:$M$103,8,FALSE),"")</f>
        <v/>
      </c>
      <c r="Z322" s="18">
        <f t="shared" si="24"/>
        <v>6.5</v>
      </c>
    </row>
    <row r="323" spans="1:26" ht="30" x14ac:dyDescent="0.25">
      <c r="A323" s="33" t="s">
        <v>875</v>
      </c>
      <c r="B323" s="23" t="s">
        <v>876</v>
      </c>
      <c r="C323" s="23" t="s">
        <v>99</v>
      </c>
      <c r="D323" s="13" t="s">
        <v>29</v>
      </c>
      <c r="E323" s="13" t="s">
        <v>30</v>
      </c>
      <c r="F323" s="7">
        <v>29455682</v>
      </c>
      <c r="G323" s="13" t="s">
        <v>39</v>
      </c>
      <c r="H323" s="20" t="s">
        <v>41</v>
      </c>
      <c r="I323" s="7" t="s">
        <v>40</v>
      </c>
      <c r="J323" s="20">
        <v>5</v>
      </c>
      <c r="K323" s="7">
        <v>5</v>
      </c>
      <c r="L323" s="20">
        <v>2</v>
      </c>
      <c r="M323" s="7">
        <v>5</v>
      </c>
      <c r="N323" s="21"/>
      <c r="O323" s="21"/>
      <c r="P323" s="20">
        <v>3</v>
      </c>
      <c r="Q323" s="7">
        <v>3</v>
      </c>
      <c r="R323" s="20">
        <v>4</v>
      </c>
      <c r="S323" s="7">
        <v>1</v>
      </c>
      <c r="T323" s="16">
        <f t="shared" ref="T323:T386" si="25">J323+L323+N323+P323+R323</f>
        <v>14</v>
      </c>
      <c r="U323" s="7">
        <f t="shared" ref="U323:U386" si="26">K323+M323+O323+Q323+S323</f>
        <v>14</v>
      </c>
      <c r="V323" s="17">
        <f t="shared" ref="V323:V386" si="27">AVERAGE(T323:U323)</f>
        <v>14</v>
      </c>
      <c r="W323" s="7">
        <f t="shared" ref="W323:W386" si="28">ABS(T323-U323)</f>
        <v>0</v>
      </c>
      <c r="X323" s="7" t="str">
        <f>IF(W323&gt;([1]calculations!$B$1+[1]calculations!$B$2),"YES","")</f>
        <v/>
      </c>
      <c r="Y323" s="7" t="str">
        <f>IF($X323="YES",VLOOKUP($F323,'[1]Editors Rescore'!$F$2:$M$103,8,FALSE),"")</f>
        <v/>
      </c>
      <c r="Z323" s="18">
        <f t="shared" ref="Z323:Z386" si="29">IF(X323="YES",AVERAGE(T323,U323,Y323),V323)</f>
        <v>14</v>
      </c>
    </row>
    <row r="324" spans="1:26" ht="45" x14ac:dyDescent="0.25">
      <c r="A324" s="33" t="s">
        <v>877</v>
      </c>
      <c r="B324" s="23" t="s">
        <v>878</v>
      </c>
      <c r="C324" s="23" t="s">
        <v>175</v>
      </c>
      <c r="D324" s="13" t="s">
        <v>37</v>
      </c>
      <c r="E324" s="13" t="s">
        <v>38</v>
      </c>
      <c r="F324" s="40">
        <v>29174836</v>
      </c>
      <c r="G324" s="13" t="s">
        <v>56</v>
      </c>
      <c r="H324" s="20" t="s">
        <v>57</v>
      </c>
      <c r="I324" s="7" t="s">
        <v>112</v>
      </c>
      <c r="J324" s="21"/>
      <c r="K324" s="21"/>
      <c r="L324" s="20">
        <v>4</v>
      </c>
      <c r="M324" s="7">
        <v>6</v>
      </c>
      <c r="N324" s="20">
        <v>4</v>
      </c>
      <c r="O324" s="7">
        <v>4</v>
      </c>
      <c r="P324" s="20">
        <v>5</v>
      </c>
      <c r="Q324" s="7">
        <v>5</v>
      </c>
      <c r="R324" s="20">
        <v>3</v>
      </c>
      <c r="S324" s="7">
        <v>4</v>
      </c>
      <c r="T324" s="16">
        <f t="shared" si="25"/>
        <v>16</v>
      </c>
      <c r="U324" s="7">
        <f t="shared" si="26"/>
        <v>19</v>
      </c>
      <c r="V324" s="17">
        <f t="shared" si="27"/>
        <v>17.5</v>
      </c>
      <c r="W324" s="7">
        <f t="shared" si="28"/>
        <v>3</v>
      </c>
      <c r="X324" s="7" t="str">
        <f>IF(W324&gt;([1]calculations!$B$1+[1]calculations!$B$2),"YES","")</f>
        <v/>
      </c>
      <c r="Y324" s="7" t="str">
        <f>IF($X324="YES",VLOOKUP($F324,'[1]Editors Rescore'!$F$2:$M$103,8,FALSE),"")</f>
        <v/>
      </c>
      <c r="Z324" s="18">
        <f t="shared" si="29"/>
        <v>17.5</v>
      </c>
    </row>
    <row r="325" spans="1:26" ht="30" x14ac:dyDescent="0.25">
      <c r="A325" s="33" t="s">
        <v>879</v>
      </c>
      <c r="B325" s="10" t="s">
        <v>880</v>
      </c>
      <c r="C325" s="23" t="s">
        <v>881</v>
      </c>
      <c r="D325" s="7" t="s">
        <v>29</v>
      </c>
      <c r="E325" s="7" t="s">
        <v>30</v>
      </c>
      <c r="F325" s="7">
        <v>30050665</v>
      </c>
      <c r="G325" s="7" t="s">
        <v>82</v>
      </c>
      <c r="H325" s="20" t="s">
        <v>109</v>
      </c>
      <c r="I325" s="7" t="s">
        <v>106</v>
      </c>
      <c r="J325" s="20">
        <v>5</v>
      </c>
      <c r="K325" s="7">
        <v>5</v>
      </c>
      <c r="L325" s="20">
        <v>4</v>
      </c>
      <c r="M325" s="7">
        <v>3</v>
      </c>
      <c r="N325" s="21"/>
      <c r="O325" s="21"/>
      <c r="P325" s="20">
        <v>4</v>
      </c>
      <c r="Q325" s="7">
        <v>5</v>
      </c>
      <c r="R325" s="20">
        <v>5</v>
      </c>
      <c r="S325" s="7">
        <v>5</v>
      </c>
      <c r="T325" s="16">
        <f t="shared" si="25"/>
        <v>18</v>
      </c>
      <c r="U325" s="7">
        <f t="shared" si="26"/>
        <v>18</v>
      </c>
      <c r="V325" s="17">
        <f t="shared" si="27"/>
        <v>18</v>
      </c>
      <c r="W325" s="7">
        <f t="shared" si="28"/>
        <v>0</v>
      </c>
      <c r="X325" s="7" t="str">
        <f>IF(W325&gt;([1]calculations!$B$1+[1]calculations!$B$2),"YES","")</f>
        <v/>
      </c>
      <c r="Y325" s="7" t="str">
        <f>IF($X325="YES",VLOOKUP($F325,'[1]Editors Rescore'!$F$2:$M$103,8,FALSE),"")</f>
        <v/>
      </c>
      <c r="Z325" s="18">
        <f t="shared" si="29"/>
        <v>18</v>
      </c>
    </row>
    <row r="326" spans="1:26" ht="30" x14ac:dyDescent="0.25">
      <c r="A326" s="23" t="s">
        <v>882</v>
      </c>
      <c r="B326" s="10" t="s">
        <v>883</v>
      </c>
      <c r="C326" s="10" t="s">
        <v>884</v>
      </c>
      <c r="D326" s="13" t="s">
        <v>51</v>
      </c>
      <c r="E326" s="13" t="s">
        <v>38</v>
      </c>
      <c r="F326" s="13">
        <v>30402523</v>
      </c>
      <c r="G326" s="13" t="s">
        <v>45</v>
      </c>
      <c r="H326" s="16" t="s">
        <v>46</v>
      </c>
      <c r="I326" s="7" t="s">
        <v>47</v>
      </c>
      <c r="J326" s="57"/>
      <c r="K326" s="57"/>
      <c r="L326" s="20">
        <v>4</v>
      </c>
      <c r="M326" s="7">
        <v>2</v>
      </c>
      <c r="N326" s="20">
        <v>2</v>
      </c>
      <c r="O326" s="7">
        <v>4</v>
      </c>
      <c r="P326" s="20">
        <v>1</v>
      </c>
      <c r="Q326" s="7">
        <v>3</v>
      </c>
      <c r="R326" s="20">
        <v>0</v>
      </c>
      <c r="S326" s="7">
        <v>2</v>
      </c>
      <c r="T326" s="16">
        <f t="shared" si="25"/>
        <v>7</v>
      </c>
      <c r="U326" s="7">
        <f t="shared" si="26"/>
        <v>11</v>
      </c>
      <c r="V326" s="17">
        <f t="shared" si="27"/>
        <v>9</v>
      </c>
      <c r="W326" s="7">
        <f t="shared" si="28"/>
        <v>4</v>
      </c>
      <c r="X326" s="7" t="str">
        <f>IF(W326&gt;([1]calculations!$B$1+[1]calculations!$B$2),"YES","")</f>
        <v/>
      </c>
      <c r="Y326" s="7" t="str">
        <f>IF($X326="YES",VLOOKUP($F326,'[1]Editors Rescore'!$F$2:$M$103,8,FALSE),"")</f>
        <v/>
      </c>
      <c r="Z326" s="18">
        <f t="shared" si="29"/>
        <v>9</v>
      </c>
    </row>
    <row r="327" spans="1:26" ht="45" x14ac:dyDescent="0.25">
      <c r="A327" s="22" t="s">
        <v>885</v>
      </c>
      <c r="B327" s="10" t="s">
        <v>886</v>
      </c>
      <c r="C327" s="10" t="s">
        <v>172</v>
      </c>
      <c r="D327" s="7" t="s">
        <v>37</v>
      </c>
      <c r="E327" s="7" t="s">
        <v>38</v>
      </c>
      <c r="F327" s="7">
        <v>30456155</v>
      </c>
      <c r="G327" s="7" t="s">
        <v>31</v>
      </c>
      <c r="H327" s="25" t="s">
        <v>33</v>
      </c>
      <c r="I327" s="7" t="s">
        <v>65</v>
      </c>
      <c r="J327" s="21"/>
      <c r="K327" s="21"/>
      <c r="L327" s="25">
        <v>4</v>
      </c>
      <c r="M327" s="7">
        <v>4</v>
      </c>
      <c r="N327" s="25">
        <v>4</v>
      </c>
      <c r="O327" s="7">
        <v>4</v>
      </c>
      <c r="P327" s="25">
        <v>3</v>
      </c>
      <c r="Q327" s="7">
        <v>3</v>
      </c>
      <c r="R327" s="25">
        <v>4</v>
      </c>
      <c r="S327" s="7">
        <v>2</v>
      </c>
      <c r="T327" s="16">
        <f t="shared" si="25"/>
        <v>15</v>
      </c>
      <c r="U327" s="7">
        <f t="shared" si="26"/>
        <v>13</v>
      </c>
      <c r="V327" s="17">
        <f t="shared" si="27"/>
        <v>14</v>
      </c>
      <c r="W327" s="7">
        <f t="shared" si="28"/>
        <v>2</v>
      </c>
      <c r="X327" s="7" t="str">
        <f>IF(W327&gt;([1]calculations!$B$1+[1]calculations!$B$2),"YES","")</f>
        <v/>
      </c>
      <c r="Y327" s="7" t="str">
        <f>IF($X327="YES",VLOOKUP($F327,'[1]Editors Rescore'!$F$2:$M$103,8,FALSE),"")</f>
        <v/>
      </c>
      <c r="Z327" s="18">
        <f t="shared" si="29"/>
        <v>14</v>
      </c>
    </row>
    <row r="328" spans="1:26" ht="30" x14ac:dyDescent="0.25">
      <c r="A328" s="22" t="s">
        <v>887</v>
      </c>
      <c r="B328" s="10" t="s">
        <v>888</v>
      </c>
      <c r="C328" s="10" t="s">
        <v>561</v>
      </c>
      <c r="D328" s="7" t="s">
        <v>37</v>
      </c>
      <c r="E328" s="7" t="s">
        <v>38</v>
      </c>
      <c r="F328" s="7">
        <v>29868873</v>
      </c>
      <c r="G328" s="7" t="s">
        <v>31</v>
      </c>
      <c r="H328" s="25" t="s">
        <v>65</v>
      </c>
      <c r="I328" s="7" t="s">
        <v>52</v>
      </c>
      <c r="J328" s="21"/>
      <c r="K328" s="21"/>
      <c r="L328" s="25">
        <v>3</v>
      </c>
      <c r="M328" s="7">
        <v>5</v>
      </c>
      <c r="N328" s="25">
        <v>2</v>
      </c>
      <c r="O328" s="7">
        <v>2</v>
      </c>
      <c r="P328" s="25">
        <v>4</v>
      </c>
      <c r="Q328" s="7">
        <v>3</v>
      </c>
      <c r="R328" s="25">
        <v>1</v>
      </c>
      <c r="S328" s="7">
        <v>1</v>
      </c>
      <c r="T328" s="16">
        <f t="shared" si="25"/>
        <v>10</v>
      </c>
      <c r="U328" s="7">
        <f t="shared" si="26"/>
        <v>11</v>
      </c>
      <c r="V328" s="17">
        <f t="shared" si="27"/>
        <v>10.5</v>
      </c>
      <c r="W328" s="7">
        <f t="shared" si="28"/>
        <v>1</v>
      </c>
      <c r="X328" s="7" t="str">
        <f>IF(W328&gt;([1]calculations!$B$1+[1]calculations!$B$2),"YES","")</f>
        <v/>
      </c>
      <c r="Y328" s="7" t="str">
        <f>IF($X328="YES",VLOOKUP($F328,'[1]Editors Rescore'!$F$2:$M$103,8,FALSE),"")</f>
        <v/>
      </c>
      <c r="Z328" s="18">
        <f t="shared" si="29"/>
        <v>10.5</v>
      </c>
    </row>
    <row r="329" spans="1:26" ht="30" x14ac:dyDescent="0.25">
      <c r="A329" s="10" t="s">
        <v>889</v>
      </c>
      <c r="B329" s="10" t="s">
        <v>890</v>
      </c>
      <c r="C329" s="10" t="s">
        <v>891</v>
      </c>
      <c r="D329" s="13" t="s">
        <v>29</v>
      </c>
      <c r="E329" s="13" t="s">
        <v>30</v>
      </c>
      <c r="F329" s="7">
        <v>30298022</v>
      </c>
      <c r="G329" s="13" t="s">
        <v>31</v>
      </c>
      <c r="H329" s="14" t="s">
        <v>52</v>
      </c>
      <c r="I329" s="13" t="s">
        <v>32</v>
      </c>
      <c r="J329" s="14">
        <v>5</v>
      </c>
      <c r="K329" s="13">
        <v>5</v>
      </c>
      <c r="L329" s="14">
        <v>4</v>
      </c>
      <c r="M329" s="13">
        <v>4</v>
      </c>
      <c r="N329" s="15"/>
      <c r="O329" s="15"/>
      <c r="P329" s="14">
        <v>5</v>
      </c>
      <c r="Q329" s="13">
        <v>3</v>
      </c>
      <c r="R329" s="14">
        <v>4</v>
      </c>
      <c r="S329" s="13">
        <v>3</v>
      </c>
      <c r="T329" s="16">
        <f t="shared" si="25"/>
        <v>18</v>
      </c>
      <c r="U329" s="7">
        <f t="shared" si="26"/>
        <v>15</v>
      </c>
      <c r="V329" s="17">
        <f t="shared" si="27"/>
        <v>16.5</v>
      </c>
      <c r="W329" s="7">
        <f t="shared" si="28"/>
        <v>3</v>
      </c>
      <c r="X329" s="7" t="str">
        <f>IF(W329&gt;([1]calculations!$B$1+[1]calculations!$B$2),"YES","")</f>
        <v/>
      </c>
      <c r="Y329" s="7" t="str">
        <f>IF($X329="YES",VLOOKUP($F329,'[1]Editors Rescore'!$F$2:$M$103,8,FALSE),"")</f>
        <v/>
      </c>
      <c r="Z329" s="18">
        <f t="shared" si="29"/>
        <v>16.5</v>
      </c>
    </row>
    <row r="330" spans="1:26" ht="30" x14ac:dyDescent="0.25">
      <c r="A330" s="22" t="s">
        <v>892</v>
      </c>
      <c r="B330" s="10" t="s">
        <v>893</v>
      </c>
      <c r="C330" s="44" t="s">
        <v>866</v>
      </c>
      <c r="D330" s="7" t="s">
        <v>37</v>
      </c>
      <c r="E330" s="7" t="s">
        <v>30</v>
      </c>
      <c r="F330" s="7">
        <v>29691914</v>
      </c>
      <c r="G330" s="7" t="s">
        <v>56</v>
      </c>
      <c r="H330" s="49" t="s">
        <v>100</v>
      </c>
      <c r="I330" s="7" t="s">
        <v>61</v>
      </c>
      <c r="J330" s="49">
        <v>5</v>
      </c>
      <c r="K330" s="7">
        <v>5</v>
      </c>
      <c r="L330" s="49">
        <v>3</v>
      </c>
      <c r="M330" s="7">
        <v>3</v>
      </c>
      <c r="N330" s="50"/>
      <c r="O330" s="50"/>
      <c r="P330" s="49">
        <v>5</v>
      </c>
      <c r="Q330" s="7">
        <v>5</v>
      </c>
      <c r="R330" s="49">
        <v>3</v>
      </c>
      <c r="S330" s="7">
        <v>3</v>
      </c>
      <c r="T330" s="16">
        <f t="shared" si="25"/>
        <v>16</v>
      </c>
      <c r="U330" s="7">
        <f t="shared" si="26"/>
        <v>16</v>
      </c>
      <c r="V330" s="17">
        <f t="shared" si="27"/>
        <v>16</v>
      </c>
      <c r="W330" s="7">
        <f t="shared" si="28"/>
        <v>0</v>
      </c>
      <c r="X330" s="7" t="str">
        <f>IF(W330&gt;([1]calculations!$B$1+[1]calculations!$B$2),"YES","")</f>
        <v/>
      </c>
      <c r="Y330" s="7" t="str">
        <f>IF($X330="YES",VLOOKUP($F330,'[1]Editors Rescore'!$F$2:$M$103,8,FALSE),"")</f>
        <v/>
      </c>
      <c r="Z330" s="18">
        <f t="shared" si="29"/>
        <v>16</v>
      </c>
    </row>
    <row r="331" spans="1:26" ht="45" x14ac:dyDescent="0.25">
      <c r="A331" s="22" t="s">
        <v>894</v>
      </c>
      <c r="B331" s="10" t="s">
        <v>895</v>
      </c>
      <c r="C331" s="10" t="s">
        <v>71</v>
      </c>
      <c r="D331" s="7" t="s">
        <v>37</v>
      </c>
      <c r="E331" s="7" t="s">
        <v>30</v>
      </c>
      <c r="F331" s="7">
        <v>30223556</v>
      </c>
      <c r="G331" s="7" t="s">
        <v>82</v>
      </c>
      <c r="H331" s="14" t="s">
        <v>109</v>
      </c>
      <c r="I331" s="7" t="s">
        <v>106</v>
      </c>
      <c r="J331" s="20">
        <v>5</v>
      </c>
      <c r="K331" s="7">
        <v>5</v>
      </c>
      <c r="L331" s="20">
        <v>5</v>
      </c>
      <c r="M331" s="7">
        <v>5</v>
      </c>
      <c r="N331" s="15"/>
      <c r="O331" s="15"/>
      <c r="P331" s="20">
        <v>5</v>
      </c>
      <c r="Q331" s="7">
        <v>5</v>
      </c>
      <c r="R331" s="20">
        <v>5</v>
      </c>
      <c r="S331" s="7">
        <v>4</v>
      </c>
      <c r="T331" s="16">
        <f t="shared" si="25"/>
        <v>20</v>
      </c>
      <c r="U331" s="7">
        <f t="shared" si="26"/>
        <v>19</v>
      </c>
      <c r="V331" s="17">
        <f t="shared" si="27"/>
        <v>19.5</v>
      </c>
      <c r="W331" s="7">
        <f t="shared" si="28"/>
        <v>1</v>
      </c>
      <c r="X331" s="7" t="str">
        <f>IF(W331&gt;([1]calculations!$B$1+[1]calculations!$B$2),"YES","")</f>
        <v/>
      </c>
      <c r="Y331" s="7" t="str">
        <f>IF($X331="YES",VLOOKUP($F331,'[1]Editors Rescore'!$F$2:$M$103,8,FALSE),"")</f>
        <v/>
      </c>
      <c r="Z331" s="18">
        <f t="shared" si="29"/>
        <v>19.5</v>
      </c>
    </row>
    <row r="332" spans="1:26" ht="45" x14ac:dyDescent="0.25">
      <c r="A332" s="33" t="s">
        <v>896</v>
      </c>
      <c r="B332" s="23" t="s">
        <v>897</v>
      </c>
      <c r="C332" s="44" t="s">
        <v>309</v>
      </c>
      <c r="D332" s="13" t="s">
        <v>29</v>
      </c>
      <c r="E332" s="13" t="s">
        <v>38</v>
      </c>
      <c r="F332" s="7">
        <v>29510765</v>
      </c>
      <c r="G332" s="13" t="s">
        <v>56</v>
      </c>
      <c r="H332" s="20" t="s">
        <v>57</v>
      </c>
      <c r="I332" s="7" t="s">
        <v>112</v>
      </c>
      <c r="J332" s="21"/>
      <c r="K332" s="21"/>
      <c r="L332" s="20">
        <v>2</v>
      </c>
      <c r="M332" s="7">
        <v>2</v>
      </c>
      <c r="N332" s="20">
        <v>2</v>
      </c>
      <c r="O332" s="7">
        <v>2</v>
      </c>
      <c r="P332" s="20">
        <v>5</v>
      </c>
      <c r="Q332" s="7">
        <v>5</v>
      </c>
      <c r="R332" s="20">
        <v>3</v>
      </c>
      <c r="S332" s="7">
        <v>5</v>
      </c>
      <c r="T332" s="16">
        <f t="shared" si="25"/>
        <v>12</v>
      </c>
      <c r="U332" s="7">
        <f t="shared" si="26"/>
        <v>14</v>
      </c>
      <c r="V332" s="17">
        <f t="shared" si="27"/>
        <v>13</v>
      </c>
      <c r="W332" s="7">
        <f t="shared" si="28"/>
        <v>2</v>
      </c>
      <c r="X332" s="7" t="str">
        <f>IF(W332&gt;([1]calculations!$B$1+[1]calculations!$B$2),"YES","")</f>
        <v/>
      </c>
      <c r="Y332" s="7" t="str">
        <f>IF($X332="YES",VLOOKUP($F332,'[1]Editors Rescore'!$F$2:$M$103,8,FALSE),"")</f>
        <v/>
      </c>
      <c r="Z332" s="18">
        <f t="shared" si="29"/>
        <v>13</v>
      </c>
    </row>
    <row r="333" spans="1:26" ht="45" x14ac:dyDescent="0.25">
      <c r="A333" s="10" t="s">
        <v>898</v>
      </c>
      <c r="B333" s="23" t="s">
        <v>899</v>
      </c>
      <c r="C333" s="23" t="s">
        <v>900</v>
      </c>
      <c r="D333" s="13" t="s">
        <v>29</v>
      </c>
      <c r="E333" s="13" t="s">
        <v>38</v>
      </c>
      <c r="F333" s="7">
        <v>29954389</v>
      </c>
      <c r="G333" s="13" t="s">
        <v>45</v>
      </c>
      <c r="H333" s="20" t="s">
        <v>46</v>
      </c>
      <c r="I333" s="7" t="s">
        <v>47</v>
      </c>
      <c r="J333" s="21"/>
      <c r="K333" s="21"/>
      <c r="L333" s="16">
        <v>3</v>
      </c>
      <c r="M333" s="7">
        <v>3</v>
      </c>
      <c r="N333" s="16">
        <v>4</v>
      </c>
      <c r="O333" s="7">
        <v>4</v>
      </c>
      <c r="P333" s="16">
        <v>1</v>
      </c>
      <c r="Q333" s="7">
        <v>3</v>
      </c>
      <c r="R333" s="16">
        <v>1</v>
      </c>
      <c r="S333" s="7">
        <v>1</v>
      </c>
      <c r="T333" s="16">
        <f t="shared" si="25"/>
        <v>9</v>
      </c>
      <c r="U333" s="7">
        <f t="shared" si="26"/>
        <v>11</v>
      </c>
      <c r="V333" s="17">
        <f t="shared" si="27"/>
        <v>10</v>
      </c>
      <c r="W333" s="7">
        <f t="shared" si="28"/>
        <v>2</v>
      </c>
      <c r="X333" s="7" t="str">
        <f>IF(W333&gt;([1]calculations!$B$1+[1]calculations!$B$2),"YES","")</f>
        <v/>
      </c>
      <c r="Y333" s="7" t="str">
        <f>IF($X333="YES",VLOOKUP($F333,'[1]Editors Rescore'!$F$2:$M$103,8,FALSE),"")</f>
        <v/>
      </c>
      <c r="Z333" s="18">
        <f t="shared" si="29"/>
        <v>10</v>
      </c>
    </row>
    <row r="334" spans="1:26" ht="30" x14ac:dyDescent="0.25">
      <c r="A334" s="10" t="s">
        <v>901</v>
      </c>
      <c r="B334" s="10" t="s">
        <v>902</v>
      </c>
      <c r="C334" s="10" t="s">
        <v>148</v>
      </c>
      <c r="D334" s="13" t="s">
        <v>37</v>
      </c>
      <c r="E334" s="13" t="s">
        <v>38</v>
      </c>
      <c r="F334" s="13">
        <v>29417246</v>
      </c>
      <c r="G334" s="13" t="s">
        <v>72</v>
      </c>
      <c r="H334" s="20" t="s">
        <v>74</v>
      </c>
      <c r="I334" s="7" t="s">
        <v>73</v>
      </c>
      <c r="J334" s="21"/>
      <c r="K334" s="21"/>
      <c r="L334" s="20">
        <v>4</v>
      </c>
      <c r="M334" s="7">
        <v>4</v>
      </c>
      <c r="N334" s="20">
        <v>4</v>
      </c>
      <c r="O334" s="7">
        <v>4</v>
      </c>
      <c r="P334" s="20">
        <v>3</v>
      </c>
      <c r="Q334" s="7">
        <v>3</v>
      </c>
      <c r="R334" s="20">
        <v>0</v>
      </c>
      <c r="S334" s="7">
        <v>3</v>
      </c>
      <c r="T334" s="16">
        <f t="shared" si="25"/>
        <v>11</v>
      </c>
      <c r="U334" s="7">
        <f t="shared" si="26"/>
        <v>14</v>
      </c>
      <c r="V334" s="17">
        <f t="shared" si="27"/>
        <v>12.5</v>
      </c>
      <c r="W334" s="7">
        <f t="shared" si="28"/>
        <v>3</v>
      </c>
      <c r="X334" s="7" t="str">
        <f>IF(W334&gt;([1]calculations!$B$1+[1]calculations!$B$2),"YES","")</f>
        <v/>
      </c>
      <c r="Y334" s="7" t="str">
        <f>IF($X334="YES",VLOOKUP($F334,'[1]Editors Rescore'!$F$2:$M$103,8,FALSE),"")</f>
        <v/>
      </c>
      <c r="Z334" s="18">
        <f t="shared" si="29"/>
        <v>12.5</v>
      </c>
    </row>
    <row r="335" spans="1:26" ht="45" x14ac:dyDescent="0.25">
      <c r="A335" s="33" t="s">
        <v>903</v>
      </c>
      <c r="B335" s="10" t="s">
        <v>904</v>
      </c>
      <c r="C335" s="10" t="s">
        <v>154</v>
      </c>
      <c r="D335" s="13" t="s">
        <v>37</v>
      </c>
      <c r="E335" s="13" t="s">
        <v>38</v>
      </c>
      <c r="F335" s="13">
        <v>29628149</v>
      </c>
      <c r="G335" s="13" t="s">
        <v>45</v>
      </c>
      <c r="H335" s="20" t="s">
        <v>69</v>
      </c>
      <c r="I335" s="7" t="s">
        <v>46</v>
      </c>
      <c r="J335" s="21"/>
      <c r="K335" s="21"/>
      <c r="L335" s="16">
        <v>4</v>
      </c>
      <c r="M335" s="7">
        <v>5</v>
      </c>
      <c r="N335" s="16">
        <v>0</v>
      </c>
      <c r="O335" s="7">
        <v>1</v>
      </c>
      <c r="P335" s="16">
        <v>2</v>
      </c>
      <c r="Q335" s="7">
        <v>4</v>
      </c>
      <c r="R335" s="16">
        <v>4</v>
      </c>
      <c r="S335" s="7">
        <v>5</v>
      </c>
      <c r="T335" s="16">
        <f t="shared" si="25"/>
        <v>10</v>
      </c>
      <c r="U335" s="7">
        <f t="shared" si="26"/>
        <v>15</v>
      </c>
      <c r="V335" s="17">
        <f t="shared" si="27"/>
        <v>12.5</v>
      </c>
      <c r="W335" s="7">
        <f t="shared" si="28"/>
        <v>5</v>
      </c>
      <c r="X335" s="7" t="str">
        <f>IF(W335&gt;([1]calculations!$B$1+[1]calculations!$B$2),"YES","")</f>
        <v>YES</v>
      </c>
      <c r="Y335" s="7">
        <f>IF($X335="YES",VLOOKUP($F335,'[1]Editors Rescore'!$F$2:$M$103,8,FALSE),"")</f>
        <v>12</v>
      </c>
      <c r="Z335" s="18">
        <f t="shared" si="29"/>
        <v>12.333333333333334</v>
      </c>
    </row>
    <row r="336" spans="1:26" ht="30" x14ac:dyDescent="0.25">
      <c r="A336" s="10" t="s">
        <v>905</v>
      </c>
      <c r="B336" s="23" t="s">
        <v>906</v>
      </c>
      <c r="C336" s="23" t="s">
        <v>907</v>
      </c>
      <c r="D336" s="13" t="s">
        <v>37</v>
      </c>
      <c r="E336" s="13" t="s">
        <v>38</v>
      </c>
      <c r="F336" s="7">
        <v>29977253</v>
      </c>
      <c r="G336" s="13" t="s">
        <v>45</v>
      </c>
      <c r="H336" s="20" t="s">
        <v>46</v>
      </c>
      <c r="I336" s="7" t="s">
        <v>47</v>
      </c>
      <c r="J336" s="21"/>
      <c r="K336" s="21"/>
      <c r="L336" s="16">
        <v>4</v>
      </c>
      <c r="M336" s="7">
        <v>3</v>
      </c>
      <c r="N336" s="16">
        <v>4</v>
      </c>
      <c r="O336" s="7">
        <v>4</v>
      </c>
      <c r="P336" s="16">
        <v>1</v>
      </c>
      <c r="Q336" s="7">
        <v>1</v>
      </c>
      <c r="R336" s="16">
        <v>1</v>
      </c>
      <c r="S336" s="7">
        <v>1</v>
      </c>
      <c r="T336" s="16">
        <f t="shared" si="25"/>
        <v>10</v>
      </c>
      <c r="U336" s="7">
        <f t="shared" si="26"/>
        <v>9</v>
      </c>
      <c r="V336" s="17">
        <f t="shared" si="27"/>
        <v>9.5</v>
      </c>
      <c r="W336" s="7">
        <f t="shared" si="28"/>
        <v>1</v>
      </c>
      <c r="X336" s="7" t="str">
        <f>IF(W336&gt;([1]calculations!$B$1+[1]calculations!$B$2),"YES","")</f>
        <v/>
      </c>
      <c r="Y336" s="7" t="str">
        <f>IF($X336="YES",VLOOKUP($F336,'[1]Editors Rescore'!$F$2:$M$103,8,FALSE),"")</f>
        <v/>
      </c>
      <c r="Z336" s="18">
        <f t="shared" si="29"/>
        <v>9.5</v>
      </c>
    </row>
    <row r="337" spans="1:26" ht="45" x14ac:dyDescent="0.25">
      <c r="A337" s="10" t="s">
        <v>908</v>
      </c>
      <c r="B337" s="10" t="s">
        <v>909</v>
      </c>
      <c r="C337" s="10" t="s">
        <v>60</v>
      </c>
      <c r="D337" s="13" t="s">
        <v>51</v>
      </c>
      <c r="E337" s="13" t="s">
        <v>38</v>
      </c>
      <c r="F337" s="13">
        <v>30364487</v>
      </c>
      <c r="G337" s="13" t="s">
        <v>45</v>
      </c>
      <c r="H337" s="20" t="s">
        <v>88</v>
      </c>
      <c r="I337" s="7" t="s">
        <v>69</v>
      </c>
      <c r="J337" s="21"/>
      <c r="K337" s="21"/>
      <c r="L337" s="20">
        <v>2</v>
      </c>
      <c r="M337" s="7">
        <v>3</v>
      </c>
      <c r="N337" s="20">
        <v>4</v>
      </c>
      <c r="O337" s="7">
        <v>4</v>
      </c>
      <c r="P337" s="20">
        <v>3</v>
      </c>
      <c r="Q337" s="7">
        <v>3</v>
      </c>
      <c r="R337" s="20">
        <v>4</v>
      </c>
      <c r="S337" s="7">
        <v>4</v>
      </c>
      <c r="T337" s="16">
        <f t="shared" si="25"/>
        <v>13</v>
      </c>
      <c r="U337" s="7">
        <f t="shared" si="26"/>
        <v>14</v>
      </c>
      <c r="V337" s="17">
        <f t="shared" si="27"/>
        <v>13.5</v>
      </c>
      <c r="W337" s="7">
        <f t="shared" si="28"/>
        <v>1</v>
      </c>
      <c r="X337" s="7" t="str">
        <f>IF(W337&gt;([1]calculations!$B$1+[1]calculations!$B$2),"YES","")</f>
        <v/>
      </c>
      <c r="Y337" s="7" t="str">
        <f>IF($X337="YES",VLOOKUP($F337,'[1]Editors Rescore'!$F$2:$M$103,8,FALSE),"")</f>
        <v/>
      </c>
      <c r="Z337" s="18">
        <f t="shared" si="29"/>
        <v>13.5</v>
      </c>
    </row>
    <row r="338" spans="1:26" ht="30" x14ac:dyDescent="0.25">
      <c r="A338" s="22" t="s">
        <v>910</v>
      </c>
      <c r="B338" s="10" t="s">
        <v>911</v>
      </c>
      <c r="C338" s="10" t="s">
        <v>254</v>
      </c>
      <c r="D338" s="7" t="s">
        <v>29</v>
      </c>
      <c r="E338" s="7" t="s">
        <v>38</v>
      </c>
      <c r="F338" s="7">
        <v>29712551</v>
      </c>
      <c r="G338" s="7" t="s">
        <v>31</v>
      </c>
      <c r="H338" s="25" t="s">
        <v>33</v>
      </c>
      <c r="I338" s="7" t="s">
        <v>65</v>
      </c>
      <c r="J338" s="21"/>
      <c r="K338" s="21"/>
      <c r="L338" s="25">
        <v>3</v>
      </c>
      <c r="M338" s="7">
        <v>2</v>
      </c>
      <c r="N338" s="25">
        <v>4</v>
      </c>
      <c r="O338" s="7">
        <v>4</v>
      </c>
      <c r="P338" s="25">
        <v>3</v>
      </c>
      <c r="Q338" s="7">
        <v>2</v>
      </c>
      <c r="R338" s="25">
        <v>2</v>
      </c>
      <c r="S338" s="7">
        <v>2</v>
      </c>
      <c r="T338" s="16">
        <f t="shared" si="25"/>
        <v>12</v>
      </c>
      <c r="U338" s="7">
        <f t="shared" si="26"/>
        <v>10</v>
      </c>
      <c r="V338" s="17">
        <f t="shared" si="27"/>
        <v>11</v>
      </c>
      <c r="W338" s="7">
        <f t="shared" si="28"/>
        <v>2</v>
      </c>
      <c r="X338" s="7" t="str">
        <f>IF(W338&gt;([1]calculations!$B$1+[1]calculations!$B$2),"YES","")</f>
        <v/>
      </c>
      <c r="Y338" s="7" t="str">
        <f>IF($X338="YES",VLOOKUP($F338,'[1]Editors Rescore'!$F$2:$M$103,8,FALSE),"")</f>
        <v/>
      </c>
      <c r="Z338" s="18">
        <f t="shared" si="29"/>
        <v>11</v>
      </c>
    </row>
    <row r="339" spans="1:26" ht="30" x14ac:dyDescent="0.25">
      <c r="A339" s="22" t="s">
        <v>912</v>
      </c>
      <c r="B339" s="10" t="s">
        <v>913</v>
      </c>
      <c r="C339" s="10" t="s">
        <v>172</v>
      </c>
      <c r="D339" s="7" t="s">
        <v>51</v>
      </c>
      <c r="E339" s="7" t="s">
        <v>38</v>
      </c>
      <c r="F339" s="7">
        <v>30534515</v>
      </c>
      <c r="G339" s="7" t="s">
        <v>56</v>
      </c>
      <c r="H339" s="20" t="s">
        <v>78</v>
      </c>
      <c r="I339" s="7" t="s">
        <v>100</v>
      </c>
      <c r="J339" s="21"/>
      <c r="K339" s="21"/>
      <c r="L339" s="20">
        <v>3</v>
      </c>
      <c r="M339" s="7">
        <v>2</v>
      </c>
      <c r="N339" s="20">
        <v>2</v>
      </c>
      <c r="O339" s="7">
        <v>4</v>
      </c>
      <c r="P339" s="20">
        <v>5</v>
      </c>
      <c r="Q339" s="7">
        <v>1</v>
      </c>
      <c r="R339" s="20">
        <v>4</v>
      </c>
      <c r="S339" s="7">
        <v>3</v>
      </c>
      <c r="T339" s="16">
        <f t="shared" si="25"/>
        <v>14</v>
      </c>
      <c r="U339" s="7">
        <f t="shared" si="26"/>
        <v>10</v>
      </c>
      <c r="V339" s="17">
        <f t="shared" si="27"/>
        <v>12</v>
      </c>
      <c r="W339" s="7">
        <f t="shared" si="28"/>
        <v>4</v>
      </c>
      <c r="X339" s="7" t="str">
        <f>IF(W339&gt;([1]calculations!$B$1+[1]calculations!$B$2),"YES","")</f>
        <v/>
      </c>
      <c r="Y339" s="7" t="str">
        <f>IF($X339="YES",VLOOKUP($F339,'[1]Editors Rescore'!$F$2:$M$103,8,FALSE),"")</f>
        <v/>
      </c>
      <c r="Z339" s="18">
        <f t="shared" si="29"/>
        <v>12</v>
      </c>
    </row>
    <row r="340" spans="1:26" ht="45" x14ac:dyDescent="0.25">
      <c r="A340" s="10" t="s">
        <v>914</v>
      </c>
      <c r="B340" s="10" t="s">
        <v>915</v>
      </c>
      <c r="C340" s="10" t="s">
        <v>916</v>
      </c>
      <c r="D340" s="13" t="s">
        <v>37</v>
      </c>
      <c r="E340" s="13" t="s">
        <v>38</v>
      </c>
      <c r="F340" s="13">
        <v>29415550</v>
      </c>
      <c r="G340" s="13" t="s">
        <v>72</v>
      </c>
      <c r="H340" s="20" t="s">
        <v>74</v>
      </c>
      <c r="I340" s="7" t="s">
        <v>73</v>
      </c>
      <c r="J340" s="21"/>
      <c r="K340" s="21"/>
      <c r="L340" s="59">
        <v>2</v>
      </c>
      <c r="M340" s="7">
        <v>3</v>
      </c>
      <c r="N340" s="59">
        <v>4</v>
      </c>
      <c r="O340" s="7">
        <v>4</v>
      </c>
      <c r="P340" s="59">
        <v>3</v>
      </c>
      <c r="Q340" s="7">
        <v>5</v>
      </c>
      <c r="R340" s="59">
        <v>3</v>
      </c>
      <c r="S340" s="7">
        <v>5</v>
      </c>
      <c r="T340" s="16">
        <f t="shared" si="25"/>
        <v>12</v>
      </c>
      <c r="U340" s="7">
        <f t="shared" si="26"/>
        <v>17</v>
      </c>
      <c r="V340" s="17">
        <f t="shared" si="27"/>
        <v>14.5</v>
      </c>
      <c r="W340" s="7">
        <f t="shared" si="28"/>
        <v>5</v>
      </c>
      <c r="X340" s="7" t="str">
        <f>IF(W340&gt;([1]calculations!$B$1+[1]calculations!$B$2),"YES","")</f>
        <v>YES</v>
      </c>
      <c r="Y340" s="7">
        <f>IF($X340="YES",VLOOKUP($F340,'[1]Editors Rescore'!$F$2:$M$103,8,FALSE),"")</f>
        <v>11</v>
      </c>
      <c r="Z340" s="18">
        <f t="shared" si="29"/>
        <v>13.333333333333334</v>
      </c>
    </row>
    <row r="341" spans="1:26" ht="30" x14ac:dyDescent="0.25">
      <c r="A341" s="22" t="s">
        <v>917</v>
      </c>
      <c r="B341" s="10" t="s">
        <v>918</v>
      </c>
      <c r="C341" s="10" t="s">
        <v>148</v>
      </c>
      <c r="D341" s="7" t="s">
        <v>51</v>
      </c>
      <c r="E341" s="7" t="s">
        <v>38</v>
      </c>
      <c r="F341" s="7">
        <v>29185018</v>
      </c>
      <c r="G341" s="7" t="s">
        <v>82</v>
      </c>
      <c r="H341" s="20" t="s">
        <v>106</v>
      </c>
      <c r="I341" s="7" t="s">
        <v>83</v>
      </c>
      <c r="J341" s="21"/>
      <c r="K341" s="21"/>
      <c r="L341" s="20">
        <v>3</v>
      </c>
      <c r="M341" s="7">
        <v>3</v>
      </c>
      <c r="N341" s="20">
        <v>3</v>
      </c>
      <c r="O341" s="7">
        <v>4</v>
      </c>
      <c r="P341" s="20">
        <v>5</v>
      </c>
      <c r="Q341" s="7">
        <v>3</v>
      </c>
      <c r="R341" s="20">
        <v>5</v>
      </c>
      <c r="S341" s="7">
        <v>2</v>
      </c>
      <c r="T341" s="16">
        <f t="shared" si="25"/>
        <v>16</v>
      </c>
      <c r="U341" s="7">
        <f t="shared" si="26"/>
        <v>12</v>
      </c>
      <c r="V341" s="17">
        <f t="shared" si="27"/>
        <v>14</v>
      </c>
      <c r="W341" s="7">
        <f t="shared" si="28"/>
        <v>4</v>
      </c>
      <c r="X341" s="7" t="str">
        <f>IF(W341&gt;([1]calculations!$B$1+[1]calculations!$B$2),"YES","")</f>
        <v/>
      </c>
      <c r="Y341" s="7" t="str">
        <f>IF($X341="YES",VLOOKUP($F341,'[1]Editors Rescore'!$F$2:$M$103,8,FALSE),"")</f>
        <v/>
      </c>
      <c r="Z341" s="18">
        <f t="shared" si="29"/>
        <v>14</v>
      </c>
    </row>
    <row r="342" spans="1:26" ht="30" x14ac:dyDescent="0.25">
      <c r="A342" s="10" t="s">
        <v>917</v>
      </c>
      <c r="B342" s="10" t="s">
        <v>919</v>
      </c>
      <c r="C342" s="10" t="s">
        <v>148</v>
      </c>
      <c r="D342" s="13" t="s">
        <v>37</v>
      </c>
      <c r="E342" s="13" t="s">
        <v>38</v>
      </c>
      <c r="F342" s="13">
        <v>29450701</v>
      </c>
      <c r="G342" s="13" t="s">
        <v>39</v>
      </c>
      <c r="H342" s="20" t="s">
        <v>40</v>
      </c>
      <c r="I342" s="7" t="s">
        <v>41</v>
      </c>
      <c r="J342" s="21"/>
      <c r="K342" s="21"/>
      <c r="L342" s="20">
        <v>4</v>
      </c>
      <c r="M342" s="7">
        <v>3</v>
      </c>
      <c r="N342" s="20">
        <v>3</v>
      </c>
      <c r="O342" s="7">
        <v>4</v>
      </c>
      <c r="P342" s="20">
        <v>3</v>
      </c>
      <c r="Q342" s="7">
        <v>3</v>
      </c>
      <c r="R342" s="20">
        <v>3</v>
      </c>
      <c r="S342" s="7">
        <v>4</v>
      </c>
      <c r="T342" s="16">
        <f t="shared" si="25"/>
        <v>13</v>
      </c>
      <c r="U342" s="7">
        <f t="shared" si="26"/>
        <v>14</v>
      </c>
      <c r="V342" s="17">
        <f t="shared" si="27"/>
        <v>13.5</v>
      </c>
      <c r="W342" s="7">
        <f t="shared" si="28"/>
        <v>1</v>
      </c>
      <c r="X342" s="7" t="str">
        <f>IF(W342&gt;([1]calculations!$B$1+[1]calculations!$B$2),"YES","")</f>
        <v/>
      </c>
      <c r="Y342" s="7" t="str">
        <f>IF($X342="YES",VLOOKUP($F342,'[1]Editors Rescore'!$F$2:$M$103,8,FALSE),"")</f>
        <v/>
      </c>
      <c r="Z342" s="18">
        <f t="shared" si="29"/>
        <v>13.5</v>
      </c>
    </row>
    <row r="343" spans="1:26" ht="45" x14ac:dyDescent="0.25">
      <c r="A343" s="10" t="s">
        <v>920</v>
      </c>
      <c r="B343" s="10" t="s">
        <v>921</v>
      </c>
      <c r="C343" s="10" t="s">
        <v>351</v>
      </c>
      <c r="D343" s="13" t="s">
        <v>37</v>
      </c>
      <c r="E343" s="13" t="s">
        <v>38</v>
      </c>
      <c r="F343" s="13">
        <v>30171975</v>
      </c>
      <c r="G343" s="13" t="s">
        <v>72</v>
      </c>
      <c r="H343" s="20" t="s">
        <v>73</v>
      </c>
      <c r="I343" s="7" t="s">
        <v>74</v>
      </c>
      <c r="J343" s="21"/>
      <c r="K343" s="21"/>
      <c r="L343" s="20">
        <v>3</v>
      </c>
      <c r="M343" s="7">
        <v>1</v>
      </c>
      <c r="N343" s="20">
        <v>1</v>
      </c>
      <c r="O343" s="7">
        <v>1</v>
      </c>
      <c r="P343" s="20">
        <v>5</v>
      </c>
      <c r="Q343" s="7">
        <v>5</v>
      </c>
      <c r="R343" s="20">
        <v>4</v>
      </c>
      <c r="S343" s="7">
        <v>2</v>
      </c>
      <c r="T343" s="16">
        <f t="shared" si="25"/>
        <v>13</v>
      </c>
      <c r="U343" s="7">
        <f t="shared" si="26"/>
        <v>9</v>
      </c>
      <c r="V343" s="17">
        <f t="shared" si="27"/>
        <v>11</v>
      </c>
      <c r="W343" s="7">
        <f t="shared" si="28"/>
        <v>4</v>
      </c>
      <c r="X343" s="7" t="str">
        <f>IF(W343&gt;([1]calculations!$B$1+[1]calculations!$B$2),"YES","")</f>
        <v/>
      </c>
      <c r="Y343" s="7" t="str">
        <f>IF($X343="YES",VLOOKUP($F343,'[1]Editors Rescore'!$F$2:$M$103,8,FALSE),"")</f>
        <v/>
      </c>
      <c r="Z343" s="18">
        <f t="shared" si="29"/>
        <v>11</v>
      </c>
    </row>
    <row r="344" spans="1:26" ht="45" x14ac:dyDescent="0.25">
      <c r="A344" s="33" t="s">
        <v>922</v>
      </c>
      <c r="B344" s="23" t="s">
        <v>923</v>
      </c>
      <c r="C344" s="44" t="s">
        <v>924</v>
      </c>
      <c r="D344" s="7" t="s">
        <v>37</v>
      </c>
      <c r="E344" s="7" t="s">
        <v>38</v>
      </c>
      <c r="F344" s="7">
        <v>29531435</v>
      </c>
      <c r="G344" s="7" t="s">
        <v>56</v>
      </c>
      <c r="H344" s="20" t="s">
        <v>61</v>
      </c>
      <c r="I344" s="7" t="s">
        <v>57</v>
      </c>
      <c r="J344" s="21"/>
      <c r="K344" s="21"/>
      <c r="L344" s="20">
        <v>6</v>
      </c>
      <c r="M344" s="7">
        <v>6</v>
      </c>
      <c r="N344" s="20">
        <v>3</v>
      </c>
      <c r="O344" s="7">
        <v>4</v>
      </c>
      <c r="P344" s="20">
        <v>5</v>
      </c>
      <c r="Q344" s="7">
        <v>5</v>
      </c>
      <c r="R344" s="20">
        <v>4</v>
      </c>
      <c r="S344" s="7">
        <v>3</v>
      </c>
      <c r="T344" s="16">
        <f t="shared" si="25"/>
        <v>18</v>
      </c>
      <c r="U344" s="7">
        <f t="shared" si="26"/>
        <v>18</v>
      </c>
      <c r="V344" s="17">
        <f t="shared" si="27"/>
        <v>18</v>
      </c>
      <c r="W344" s="7">
        <f t="shared" si="28"/>
        <v>0</v>
      </c>
      <c r="X344" s="7" t="str">
        <f>IF(W344&gt;([1]calculations!$B$1+[1]calculations!$B$2),"YES","")</f>
        <v/>
      </c>
      <c r="Y344" s="7" t="str">
        <f>IF($X344="YES",VLOOKUP($F344,'[1]Editors Rescore'!$F$2:$M$103,8,FALSE),"")</f>
        <v/>
      </c>
      <c r="Z344" s="18">
        <f t="shared" si="29"/>
        <v>18</v>
      </c>
    </row>
    <row r="345" spans="1:26" ht="30" x14ac:dyDescent="0.25">
      <c r="A345" s="10" t="s">
        <v>925</v>
      </c>
      <c r="B345" s="10" t="s">
        <v>926</v>
      </c>
      <c r="C345" s="10" t="s">
        <v>523</v>
      </c>
      <c r="D345" s="13" t="s">
        <v>51</v>
      </c>
      <c r="E345" s="13" t="s">
        <v>30</v>
      </c>
      <c r="F345" s="13">
        <v>30269080</v>
      </c>
      <c r="G345" s="13" t="s">
        <v>31</v>
      </c>
      <c r="H345" s="14" t="s">
        <v>65</v>
      </c>
      <c r="I345" s="13" t="s">
        <v>46</v>
      </c>
      <c r="J345" s="14">
        <v>5</v>
      </c>
      <c r="K345" s="13">
        <v>4</v>
      </c>
      <c r="L345" s="14">
        <v>1</v>
      </c>
      <c r="M345" s="13">
        <v>0</v>
      </c>
      <c r="N345" s="15"/>
      <c r="O345" s="15"/>
      <c r="P345" s="14">
        <v>5</v>
      </c>
      <c r="Q345" s="13">
        <v>5</v>
      </c>
      <c r="R345" s="14">
        <v>5</v>
      </c>
      <c r="S345" s="13">
        <v>5</v>
      </c>
      <c r="T345" s="16">
        <f t="shared" si="25"/>
        <v>16</v>
      </c>
      <c r="U345" s="7">
        <f t="shared" si="26"/>
        <v>14</v>
      </c>
      <c r="V345" s="17">
        <f t="shared" si="27"/>
        <v>15</v>
      </c>
      <c r="W345" s="7">
        <f t="shared" si="28"/>
        <v>2</v>
      </c>
      <c r="X345" s="7" t="str">
        <f>IF(W345&gt;([1]calculations!$B$1+[1]calculations!$B$2),"YES","")</f>
        <v/>
      </c>
      <c r="Y345" s="7" t="str">
        <f>IF($X345="YES",VLOOKUP($F345,'[1]Editors Rescore'!$F$2:$M$103,8,FALSE),"")</f>
        <v/>
      </c>
      <c r="Z345" s="18">
        <f t="shared" si="29"/>
        <v>15</v>
      </c>
    </row>
    <row r="346" spans="1:26" ht="30" x14ac:dyDescent="0.25">
      <c r="A346" s="33" t="s">
        <v>927</v>
      </c>
      <c r="B346" s="23" t="s">
        <v>928</v>
      </c>
      <c r="C346" s="23" t="s">
        <v>99</v>
      </c>
      <c r="D346" s="13" t="s">
        <v>29</v>
      </c>
      <c r="E346" s="13" t="s">
        <v>38</v>
      </c>
      <c r="F346" s="7">
        <v>29455694</v>
      </c>
      <c r="G346" s="13" t="s">
        <v>39</v>
      </c>
      <c r="H346" s="20" t="s">
        <v>41</v>
      </c>
      <c r="I346" s="7" t="s">
        <v>40</v>
      </c>
      <c r="J346" s="21"/>
      <c r="K346" s="21"/>
      <c r="L346" s="20">
        <v>4</v>
      </c>
      <c r="M346" s="7">
        <v>3</v>
      </c>
      <c r="N346" s="20">
        <v>4</v>
      </c>
      <c r="O346" s="7">
        <v>4</v>
      </c>
      <c r="P346" s="20">
        <v>3</v>
      </c>
      <c r="Q346" s="7">
        <v>3</v>
      </c>
      <c r="R346" s="20">
        <v>5</v>
      </c>
      <c r="S346" s="7">
        <v>4</v>
      </c>
      <c r="T346" s="16">
        <f t="shared" si="25"/>
        <v>16</v>
      </c>
      <c r="U346" s="7">
        <f t="shared" si="26"/>
        <v>14</v>
      </c>
      <c r="V346" s="17">
        <f t="shared" si="27"/>
        <v>15</v>
      </c>
      <c r="W346" s="7">
        <f t="shared" si="28"/>
        <v>2</v>
      </c>
      <c r="X346" s="7" t="str">
        <f>IF(W346&gt;([1]calculations!$B$1+[1]calculations!$B$2),"YES","")</f>
        <v/>
      </c>
      <c r="Y346" s="7" t="str">
        <f>IF($X346="YES",VLOOKUP($F346,'[1]Editors Rescore'!$F$2:$M$103,8,FALSE),"")</f>
        <v/>
      </c>
      <c r="Z346" s="18">
        <f t="shared" si="29"/>
        <v>15</v>
      </c>
    </row>
    <row r="347" spans="1:26" ht="45" x14ac:dyDescent="0.25">
      <c r="A347" s="33" t="s">
        <v>929</v>
      </c>
      <c r="B347" s="10" t="s">
        <v>930</v>
      </c>
      <c r="C347" s="23" t="s">
        <v>931</v>
      </c>
      <c r="D347" s="7" t="s">
        <v>37</v>
      </c>
      <c r="E347" s="7" t="s">
        <v>38</v>
      </c>
      <c r="F347" s="7">
        <v>29304812</v>
      </c>
      <c r="G347" s="7" t="s">
        <v>82</v>
      </c>
      <c r="H347" s="20" t="s">
        <v>106</v>
      </c>
      <c r="I347" s="7" t="s">
        <v>83</v>
      </c>
      <c r="J347" s="21"/>
      <c r="K347" s="21"/>
      <c r="L347" s="20">
        <v>3</v>
      </c>
      <c r="M347" s="7">
        <v>3</v>
      </c>
      <c r="N347" s="20">
        <v>4</v>
      </c>
      <c r="O347" s="7">
        <v>4</v>
      </c>
      <c r="P347" s="20">
        <v>5</v>
      </c>
      <c r="Q347" s="7">
        <v>4</v>
      </c>
      <c r="R347" s="20">
        <v>4</v>
      </c>
      <c r="S347" s="7">
        <v>4</v>
      </c>
      <c r="T347" s="16">
        <f t="shared" si="25"/>
        <v>16</v>
      </c>
      <c r="U347" s="7">
        <f t="shared" si="26"/>
        <v>15</v>
      </c>
      <c r="V347" s="17">
        <f t="shared" si="27"/>
        <v>15.5</v>
      </c>
      <c r="W347" s="7">
        <f t="shared" si="28"/>
        <v>1</v>
      </c>
      <c r="X347" s="7" t="str">
        <f>IF(W347&gt;([1]calculations!$B$1+[1]calculations!$B$2),"YES","")</f>
        <v/>
      </c>
      <c r="Y347" s="7" t="str">
        <f>IF($X347="YES",VLOOKUP($F347,'[1]Editors Rescore'!$F$2:$M$103,8,FALSE),"")</f>
        <v/>
      </c>
      <c r="Z347" s="18">
        <f t="shared" si="29"/>
        <v>15.5</v>
      </c>
    </row>
    <row r="348" spans="1:26" ht="45" x14ac:dyDescent="0.25">
      <c r="A348" s="10" t="s">
        <v>932</v>
      </c>
      <c r="B348" s="10" t="s">
        <v>933</v>
      </c>
      <c r="C348" s="10" t="s">
        <v>646</v>
      </c>
      <c r="D348" s="13" t="s">
        <v>37</v>
      </c>
      <c r="E348" s="13" t="s">
        <v>38</v>
      </c>
      <c r="F348" s="13">
        <v>30376827</v>
      </c>
      <c r="G348" s="13" t="s">
        <v>45</v>
      </c>
      <c r="H348" s="20" t="s">
        <v>69</v>
      </c>
      <c r="I348" s="7" t="s">
        <v>46</v>
      </c>
      <c r="J348" s="21"/>
      <c r="K348" s="21"/>
      <c r="L348" s="20">
        <v>4</v>
      </c>
      <c r="M348" s="7">
        <v>5</v>
      </c>
      <c r="N348" s="20">
        <v>4</v>
      </c>
      <c r="O348" s="7">
        <v>4</v>
      </c>
      <c r="P348" s="20">
        <v>5</v>
      </c>
      <c r="Q348" s="7">
        <v>5</v>
      </c>
      <c r="R348" s="20">
        <v>4</v>
      </c>
      <c r="S348" s="7">
        <v>5</v>
      </c>
      <c r="T348" s="16">
        <f t="shared" si="25"/>
        <v>17</v>
      </c>
      <c r="U348" s="7">
        <f t="shared" si="26"/>
        <v>19</v>
      </c>
      <c r="V348" s="17">
        <f t="shared" si="27"/>
        <v>18</v>
      </c>
      <c r="W348" s="7">
        <f t="shared" si="28"/>
        <v>2</v>
      </c>
      <c r="X348" s="7" t="str">
        <f>IF(W348&gt;([1]calculations!$B$1+[1]calculations!$B$2),"YES","")</f>
        <v/>
      </c>
      <c r="Y348" s="7" t="str">
        <f>IF($X348="YES",VLOOKUP($F348,'[1]Editors Rescore'!$F$2:$M$103,8,FALSE),"")</f>
        <v/>
      </c>
      <c r="Z348" s="18">
        <f t="shared" si="29"/>
        <v>18</v>
      </c>
    </row>
    <row r="349" spans="1:26" ht="30" x14ac:dyDescent="0.25">
      <c r="A349" s="22" t="s">
        <v>934</v>
      </c>
      <c r="B349" s="10" t="s">
        <v>935</v>
      </c>
      <c r="C349" s="10" t="s">
        <v>36</v>
      </c>
      <c r="D349" s="7" t="s">
        <v>37</v>
      </c>
      <c r="E349" s="7" t="s">
        <v>38</v>
      </c>
      <c r="F349" s="7">
        <v>29788913</v>
      </c>
      <c r="G349" s="7" t="s">
        <v>31</v>
      </c>
      <c r="H349" s="25" t="s">
        <v>52</v>
      </c>
      <c r="I349" s="7" t="s">
        <v>32</v>
      </c>
      <c r="J349" s="21"/>
      <c r="K349" s="21"/>
      <c r="L349" s="25">
        <v>4</v>
      </c>
      <c r="M349" s="7">
        <v>4</v>
      </c>
      <c r="N349" s="25">
        <v>4</v>
      </c>
      <c r="O349" s="7">
        <v>4</v>
      </c>
      <c r="P349" s="25">
        <v>3</v>
      </c>
      <c r="Q349" s="7">
        <v>5</v>
      </c>
      <c r="R349" s="25">
        <v>5</v>
      </c>
      <c r="S349" s="7">
        <v>5</v>
      </c>
      <c r="T349" s="16">
        <f t="shared" si="25"/>
        <v>16</v>
      </c>
      <c r="U349" s="7">
        <f t="shared" si="26"/>
        <v>18</v>
      </c>
      <c r="V349" s="17">
        <f t="shared" si="27"/>
        <v>17</v>
      </c>
      <c r="W349" s="7">
        <f t="shared" si="28"/>
        <v>2</v>
      </c>
      <c r="X349" s="7" t="str">
        <f>IF(W349&gt;([1]calculations!$B$1+[1]calculations!$B$2),"YES","")</f>
        <v/>
      </c>
      <c r="Y349" s="7" t="str">
        <f>IF($X349="YES",VLOOKUP($F349,'[1]Editors Rescore'!$F$2:$M$103,8,FALSE),"")</f>
        <v/>
      </c>
      <c r="Z349" s="18">
        <f t="shared" si="29"/>
        <v>17</v>
      </c>
    </row>
    <row r="350" spans="1:26" ht="45" x14ac:dyDescent="0.25">
      <c r="A350" s="33" t="s">
        <v>936</v>
      </c>
      <c r="B350" s="10" t="s">
        <v>937</v>
      </c>
      <c r="C350" s="23" t="s">
        <v>689</v>
      </c>
      <c r="D350" s="7" t="s">
        <v>37</v>
      </c>
      <c r="E350" s="13" t="s">
        <v>30</v>
      </c>
      <c r="F350" s="7">
        <v>29651371</v>
      </c>
      <c r="G350" s="13" t="s">
        <v>45</v>
      </c>
      <c r="H350" s="20" t="s">
        <v>88</v>
      </c>
      <c r="I350" s="7" t="s">
        <v>69</v>
      </c>
      <c r="J350" s="20">
        <v>5</v>
      </c>
      <c r="K350" s="7">
        <v>5</v>
      </c>
      <c r="L350" s="20">
        <v>5</v>
      </c>
      <c r="M350" s="7">
        <v>5</v>
      </c>
      <c r="N350" s="21"/>
      <c r="O350" s="21"/>
      <c r="P350" s="20">
        <v>5</v>
      </c>
      <c r="Q350" s="7">
        <v>5</v>
      </c>
      <c r="R350" s="20">
        <v>5</v>
      </c>
      <c r="S350" s="7">
        <v>3</v>
      </c>
      <c r="T350" s="16">
        <f t="shared" si="25"/>
        <v>20</v>
      </c>
      <c r="U350" s="7">
        <f t="shared" si="26"/>
        <v>18</v>
      </c>
      <c r="V350" s="17">
        <f t="shared" si="27"/>
        <v>19</v>
      </c>
      <c r="W350" s="7">
        <f t="shared" si="28"/>
        <v>2</v>
      </c>
      <c r="X350" s="7" t="str">
        <f>IF(W350&gt;([1]calculations!$B$1+[1]calculations!$B$2),"YES","")</f>
        <v/>
      </c>
      <c r="Y350" s="7" t="str">
        <f>IF($X350="YES",VLOOKUP($F350,'[1]Editors Rescore'!$F$2:$M$103,8,FALSE),"")</f>
        <v/>
      </c>
      <c r="Z350" s="18">
        <f t="shared" si="29"/>
        <v>19</v>
      </c>
    </row>
    <row r="351" spans="1:26" ht="30" x14ac:dyDescent="0.25">
      <c r="A351" s="22" t="s">
        <v>938</v>
      </c>
      <c r="B351" s="10" t="s">
        <v>939</v>
      </c>
      <c r="C351" s="10" t="s">
        <v>269</v>
      </c>
      <c r="D351" s="7" t="s">
        <v>37</v>
      </c>
      <c r="E351" s="7" t="s">
        <v>38</v>
      </c>
      <c r="F351" s="7">
        <v>30481196</v>
      </c>
      <c r="G351" s="7" t="s">
        <v>56</v>
      </c>
      <c r="H351" s="20" t="s">
        <v>61</v>
      </c>
      <c r="I351" s="7" t="s">
        <v>57</v>
      </c>
      <c r="J351" s="21"/>
      <c r="K351" s="21"/>
      <c r="L351" s="20">
        <v>3</v>
      </c>
      <c r="M351" s="7">
        <v>3</v>
      </c>
      <c r="N351" s="20">
        <v>3</v>
      </c>
      <c r="O351" s="7">
        <v>4</v>
      </c>
      <c r="P351" s="20">
        <v>4</v>
      </c>
      <c r="Q351" s="7">
        <v>3</v>
      </c>
      <c r="R351" s="20">
        <v>2</v>
      </c>
      <c r="S351" s="7">
        <v>3</v>
      </c>
      <c r="T351" s="16">
        <f t="shared" si="25"/>
        <v>12</v>
      </c>
      <c r="U351" s="7">
        <f t="shared" si="26"/>
        <v>13</v>
      </c>
      <c r="V351" s="17">
        <f t="shared" si="27"/>
        <v>12.5</v>
      </c>
      <c r="W351" s="7">
        <f t="shared" si="28"/>
        <v>1</v>
      </c>
      <c r="X351" s="7" t="str">
        <f>IF(W351&gt;([1]calculations!$B$1+[1]calculations!$B$2),"YES","")</f>
        <v/>
      </c>
      <c r="Y351" s="7" t="str">
        <f>IF($X351="YES",VLOOKUP($F351,'[1]Editors Rescore'!$F$2:$M$103,8,FALSE),"")</f>
        <v/>
      </c>
      <c r="Z351" s="18">
        <f t="shared" si="29"/>
        <v>12.5</v>
      </c>
    </row>
    <row r="352" spans="1:26" ht="30" x14ac:dyDescent="0.25">
      <c r="A352" s="33" t="s">
        <v>940</v>
      </c>
      <c r="B352" s="23" t="s">
        <v>941</v>
      </c>
      <c r="C352" s="44" t="s">
        <v>942</v>
      </c>
      <c r="D352" s="7" t="s">
        <v>37</v>
      </c>
      <c r="E352" s="7" t="s">
        <v>38</v>
      </c>
      <c r="F352" s="7">
        <v>29582497</v>
      </c>
      <c r="G352" s="7" t="s">
        <v>56</v>
      </c>
      <c r="H352" s="20" t="s">
        <v>78</v>
      </c>
      <c r="I352" s="7" t="s">
        <v>100</v>
      </c>
      <c r="J352" s="21"/>
      <c r="K352" s="21"/>
      <c r="L352" s="20">
        <v>4</v>
      </c>
      <c r="M352" s="7">
        <v>4</v>
      </c>
      <c r="N352" s="20">
        <v>4</v>
      </c>
      <c r="O352" s="7">
        <v>4</v>
      </c>
      <c r="P352" s="20">
        <v>3</v>
      </c>
      <c r="Q352" s="7">
        <v>3</v>
      </c>
      <c r="R352" s="20">
        <v>3</v>
      </c>
      <c r="S352" s="7">
        <v>4</v>
      </c>
      <c r="T352" s="16">
        <f t="shared" si="25"/>
        <v>14</v>
      </c>
      <c r="U352" s="7">
        <f t="shared" si="26"/>
        <v>15</v>
      </c>
      <c r="V352" s="17">
        <f t="shared" si="27"/>
        <v>14.5</v>
      </c>
      <c r="W352" s="7">
        <f t="shared" si="28"/>
        <v>1</v>
      </c>
      <c r="X352" s="7" t="str">
        <f>IF(W352&gt;([1]calculations!$B$1+[1]calculations!$B$2),"YES","")</f>
        <v/>
      </c>
      <c r="Y352" s="7" t="str">
        <f>IF($X352="YES",VLOOKUP($F352,'[1]Editors Rescore'!$F$2:$M$103,8,FALSE),"")</f>
        <v/>
      </c>
      <c r="Z352" s="18">
        <f t="shared" si="29"/>
        <v>14.5</v>
      </c>
    </row>
    <row r="353" spans="1:26" ht="45" x14ac:dyDescent="0.25">
      <c r="A353" s="33" t="s">
        <v>940</v>
      </c>
      <c r="B353" s="67" t="s">
        <v>943</v>
      </c>
      <c r="C353" s="23" t="s">
        <v>151</v>
      </c>
      <c r="D353" s="7" t="s">
        <v>37</v>
      </c>
      <c r="E353" s="7" t="s">
        <v>38</v>
      </c>
      <c r="F353" s="40">
        <v>29696135</v>
      </c>
      <c r="G353" s="7" t="s">
        <v>56</v>
      </c>
      <c r="H353" s="20" t="s">
        <v>100</v>
      </c>
      <c r="I353" s="7" t="s">
        <v>61</v>
      </c>
      <c r="J353" s="21"/>
      <c r="K353" s="21"/>
      <c r="L353" s="20">
        <v>1</v>
      </c>
      <c r="M353" s="7">
        <v>4</v>
      </c>
      <c r="N353" s="20">
        <v>3</v>
      </c>
      <c r="O353" s="7">
        <v>4</v>
      </c>
      <c r="P353" s="20">
        <v>2</v>
      </c>
      <c r="Q353" s="7">
        <v>3</v>
      </c>
      <c r="R353" s="20">
        <v>3</v>
      </c>
      <c r="S353" s="7">
        <v>4</v>
      </c>
      <c r="T353" s="16">
        <f t="shared" si="25"/>
        <v>9</v>
      </c>
      <c r="U353" s="7">
        <f t="shared" si="26"/>
        <v>15</v>
      </c>
      <c r="V353" s="17">
        <f t="shared" si="27"/>
        <v>12</v>
      </c>
      <c r="W353" s="7">
        <f t="shared" si="28"/>
        <v>6</v>
      </c>
      <c r="X353" s="7" t="str">
        <f>IF(W353&gt;([1]calculations!$B$1+[1]calculations!$B$2),"YES","")</f>
        <v>YES</v>
      </c>
      <c r="Y353" s="7">
        <f>IF($X353="YES",VLOOKUP($F353,'[1]Editors Rescore'!$F$2:$M$103,8,FALSE),"")</f>
        <v>11</v>
      </c>
      <c r="Z353" s="18">
        <f t="shared" si="29"/>
        <v>11.666666666666666</v>
      </c>
    </row>
    <row r="354" spans="1:26" ht="30" x14ac:dyDescent="0.25">
      <c r="A354" s="22" t="s">
        <v>944</v>
      </c>
      <c r="B354" s="10" t="s">
        <v>945</v>
      </c>
      <c r="C354" s="10" t="s">
        <v>361</v>
      </c>
      <c r="D354" s="7" t="s">
        <v>29</v>
      </c>
      <c r="E354" s="7" t="s">
        <v>30</v>
      </c>
      <c r="F354" s="7">
        <v>28440550</v>
      </c>
      <c r="G354" s="7" t="s">
        <v>82</v>
      </c>
      <c r="H354" s="20" t="s">
        <v>83</v>
      </c>
      <c r="I354" s="7" t="s">
        <v>84</v>
      </c>
      <c r="J354" s="20">
        <v>5</v>
      </c>
      <c r="K354" s="7">
        <v>5</v>
      </c>
      <c r="L354" s="20">
        <v>1</v>
      </c>
      <c r="M354" s="7">
        <v>2</v>
      </c>
      <c r="N354" s="21"/>
      <c r="O354" s="21"/>
      <c r="P354" s="20">
        <v>3</v>
      </c>
      <c r="Q354" s="7">
        <v>4</v>
      </c>
      <c r="R354" s="20">
        <v>1</v>
      </c>
      <c r="S354" s="7">
        <v>4</v>
      </c>
      <c r="T354" s="16">
        <f t="shared" si="25"/>
        <v>10</v>
      </c>
      <c r="U354" s="7">
        <f t="shared" si="26"/>
        <v>15</v>
      </c>
      <c r="V354" s="17">
        <f t="shared" si="27"/>
        <v>12.5</v>
      </c>
      <c r="W354" s="7">
        <f t="shared" si="28"/>
        <v>5</v>
      </c>
      <c r="X354" s="7" t="str">
        <f>IF(W354&gt;([1]calculations!$B$1+[1]calculations!$B$2),"YES","")</f>
        <v>YES</v>
      </c>
      <c r="Y354" s="7">
        <f>IF($X354="YES",VLOOKUP($F354,'[1]Editors Rescore'!$F$2:$M$103,8,FALSE),"")</f>
        <v>10</v>
      </c>
      <c r="Z354" s="18">
        <f t="shared" si="29"/>
        <v>11.666666666666666</v>
      </c>
    </row>
    <row r="355" spans="1:26" ht="45" x14ac:dyDescent="0.25">
      <c r="A355" s="22" t="s">
        <v>946</v>
      </c>
      <c r="B355" s="10" t="s">
        <v>947</v>
      </c>
      <c r="C355" s="10" t="s">
        <v>638</v>
      </c>
      <c r="D355" s="7" t="s">
        <v>37</v>
      </c>
      <c r="E355" s="7" t="s">
        <v>30</v>
      </c>
      <c r="F355" s="7">
        <v>29492717</v>
      </c>
      <c r="G355" s="13" t="s">
        <v>72</v>
      </c>
      <c r="H355" s="20" t="s">
        <v>73</v>
      </c>
      <c r="I355" s="7" t="s">
        <v>74</v>
      </c>
      <c r="J355" s="20">
        <v>5</v>
      </c>
      <c r="K355" s="7">
        <v>5</v>
      </c>
      <c r="L355" s="20">
        <v>5</v>
      </c>
      <c r="M355" s="7">
        <v>3</v>
      </c>
      <c r="N355" s="21"/>
      <c r="O355" s="21"/>
      <c r="P355" s="20">
        <v>4</v>
      </c>
      <c r="Q355" s="7">
        <v>5</v>
      </c>
      <c r="R355" s="20">
        <v>3</v>
      </c>
      <c r="S355" s="7">
        <v>5</v>
      </c>
      <c r="T355" s="16">
        <f t="shared" si="25"/>
        <v>17</v>
      </c>
      <c r="U355" s="7">
        <f t="shared" si="26"/>
        <v>18</v>
      </c>
      <c r="V355" s="17">
        <f t="shared" si="27"/>
        <v>17.5</v>
      </c>
      <c r="W355" s="7">
        <f t="shared" si="28"/>
        <v>1</v>
      </c>
      <c r="X355" s="7" t="str">
        <f>IF(W355&gt;([1]calculations!$B$1+[1]calculations!$B$2),"YES","")</f>
        <v/>
      </c>
      <c r="Y355" s="7" t="str">
        <f>IF($X355="YES",VLOOKUP($F355,'[1]Editors Rescore'!$F$2:$M$103,8,FALSE),"")</f>
        <v/>
      </c>
      <c r="Z355" s="18">
        <f t="shared" si="29"/>
        <v>17.5</v>
      </c>
    </row>
    <row r="356" spans="1:26" ht="45" x14ac:dyDescent="0.25">
      <c r="A356" s="33" t="s">
        <v>948</v>
      </c>
      <c r="B356" s="10" t="s">
        <v>949</v>
      </c>
      <c r="C356" s="10" t="s">
        <v>190</v>
      </c>
      <c r="D356" s="13" t="s">
        <v>37</v>
      </c>
      <c r="E356" s="13" t="s">
        <v>38</v>
      </c>
      <c r="F356" s="7">
        <v>29629189</v>
      </c>
      <c r="G356" s="7" t="s">
        <v>45</v>
      </c>
      <c r="H356" s="14" t="s">
        <v>88</v>
      </c>
      <c r="I356" s="7" t="s">
        <v>69</v>
      </c>
      <c r="J356" s="21"/>
      <c r="K356" s="21"/>
      <c r="L356" s="46">
        <v>3</v>
      </c>
      <c r="M356" s="7">
        <v>3</v>
      </c>
      <c r="N356" s="46">
        <v>4</v>
      </c>
      <c r="O356" s="7">
        <v>4</v>
      </c>
      <c r="P356" s="46">
        <v>3</v>
      </c>
      <c r="Q356" s="7">
        <v>3</v>
      </c>
      <c r="R356" s="46">
        <v>5</v>
      </c>
      <c r="S356" s="7">
        <v>5</v>
      </c>
      <c r="T356" s="16">
        <f t="shared" si="25"/>
        <v>15</v>
      </c>
      <c r="U356" s="7">
        <f t="shared" si="26"/>
        <v>15</v>
      </c>
      <c r="V356" s="17">
        <f t="shared" si="27"/>
        <v>15</v>
      </c>
      <c r="W356" s="7">
        <f t="shared" si="28"/>
        <v>0</v>
      </c>
      <c r="X356" s="7" t="str">
        <f>IF(W356&gt;([1]calculations!$B$1+[1]calculations!$B$2),"YES","")</f>
        <v/>
      </c>
      <c r="Y356" s="7" t="str">
        <f>IF($X356="YES",VLOOKUP($F356,'[1]Editors Rescore'!$F$2:$M$103,8,FALSE),"")</f>
        <v/>
      </c>
      <c r="Z356" s="18">
        <f t="shared" si="29"/>
        <v>15</v>
      </c>
    </row>
    <row r="357" spans="1:26" ht="30" x14ac:dyDescent="0.25">
      <c r="A357" s="33" t="s">
        <v>950</v>
      </c>
      <c r="B357" s="23" t="s">
        <v>951</v>
      </c>
      <c r="C357" s="44" t="s">
        <v>952</v>
      </c>
      <c r="D357" s="13" t="s">
        <v>37</v>
      </c>
      <c r="E357" s="13" t="s">
        <v>38</v>
      </c>
      <c r="F357" s="7">
        <v>29525968</v>
      </c>
      <c r="G357" s="13" t="s">
        <v>56</v>
      </c>
      <c r="H357" s="20" t="s">
        <v>57</v>
      </c>
      <c r="I357" s="7" t="s">
        <v>112</v>
      </c>
      <c r="J357" s="21"/>
      <c r="K357" s="21"/>
      <c r="L357" s="20">
        <v>4</v>
      </c>
      <c r="M357" s="7">
        <v>4</v>
      </c>
      <c r="N357" s="20">
        <v>4</v>
      </c>
      <c r="O357" s="7">
        <v>3</v>
      </c>
      <c r="P357" s="20">
        <v>3</v>
      </c>
      <c r="Q357" s="7">
        <v>3</v>
      </c>
      <c r="R357" s="20">
        <v>3</v>
      </c>
      <c r="S357" s="7">
        <v>2</v>
      </c>
      <c r="T357" s="16">
        <f t="shared" si="25"/>
        <v>14</v>
      </c>
      <c r="U357" s="7">
        <f t="shared" si="26"/>
        <v>12</v>
      </c>
      <c r="V357" s="17">
        <f t="shared" si="27"/>
        <v>13</v>
      </c>
      <c r="W357" s="7">
        <f t="shared" si="28"/>
        <v>2</v>
      </c>
      <c r="X357" s="7" t="str">
        <f>IF(W357&gt;([1]calculations!$B$1+[1]calculations!$B$2),"YES","")</f>
        <v/>
      </c>
      <c r="Y357" s="7" t="str">
        <f>IF($X357="YES",VLOOKUP($F357,'[1]Editors Rescore'!$F$2:$M$103,8,FALSE),"")</f>
        <v/>
      </c>
      <c r="Z357" s="18">
        <f t="shared" si="29"/>
        <v>13</v>
      </c>
    </row>
    <row r="358" spans="1:26" ht="30" x14ac:dyDescent="0.25">
      <c r="A358" s="10" t="s">
        <v>953</v>
      </c>
      <c r="B358" s="10" t="s">
        <v>954</v>
      </c>
      <c r="C358" s="10" t="s">
        <v>955</v>
      </c>
      <c r="D358" s="13" t="s">
        <v>37</v>
      </c>
      <c r="E358" s="13" t="s">
        <v>38</v>
      </c>
      <c r="F358" s="13">
        <v>30283215</v>
      </c>
      <c r="G358" s="13" t="s">
        <v>31</v>
      </c>
      <c r="H358" s="14" t="s">
        <v>33</v>
      </c>
      <c r="I358" s="13" t="s">
        <v>65</v>
      </c>
      <c r="J358" s="15"/>
      <c r="K358" s="15"/>
      <c r="L358" s="14">
        <v>3</v>
      </c>
      <c r="M358" s="13">
        <v>3</v>
      </c>
      <c r="N358" s="14">
        <v>4</v>
      </c>
      <c r="O358" s="13">
        <v>4</v>
      </c>
      <c r="P358" s="14">
        <v>5</v>
      </c>
      <c r="Q358" s="13">
        <v>3</v>
      </c>
      <c r="R358" s="14">
        <v>3</v>
      </c>
      <c r="S358" s="13">
        <v>2</v>
      </c>
      <c r="T358" s="16">
        <f t="shared" si="25"/>
        <v>15</v>
      </c>
      <c r="U358" s="7">
        <f t="shared" si="26"/>
        <v>12</v>
      </c>
      <c r="V358" s="17">
        <f t="shared" si="27"/>
        <v>13.5</v>
      </c>
      <c r="W358" s="7">
        <f t="shared" si="28"/>
        <v>3</v>
      </c>
      <c r="X358" s="7" t="str">
        <f>IF(W358&gt;([1]calculations!$B$1+[1]calculations!$B$2),"YES","")</f>
        <v/>
      </c>
      <c r="Y358" s="7" t="str">
        <f>IF($X358="YES",VLOOKUP($F358,'[1]Editors Rescore'!$F$2:$M$103,8,FALSE),"")</f>
        <v/>
      </c>
      <c r="Z358" s="18">
        <f t="shared" si="29"/>
        <v>13.5</v>
      </c>
    </row>
    <row r="359" spans="1:26" ht="30" x14ac:dyDescent="0.25">
      <c r="A359" s="22" t="s">
        <v>956</v>
      </c>
      <c r="B359" s="10" t="s">
        <v>957</v>
      </c>
      <c r="C359" s="10" t="s">
        <v>331</v>
      </c>
      <c r="D359" s="7" t="s">
        <v>51</v>
      </c>
      <c r="E359" s="7" t="s">
        <v>30</v>
      </c>
      <c r="F359" s="7">
        <v>30247395</v>
      </c>
      <c r="G359" s="7" t="s">
        <v>82</v>
      </c>
      <c r="H359" s="14" t="s">
        <v>83</v>
      </c>
      <c r="I359" s="7" t="s">
        <v>84</v>
      </c>
      <c r="J359" s="14">
        <v>3</v>
      </c>
      <c r="K359" s="7">
        <v>2</v>
      </c>
      <c r="L359" s="14">
        <v>0</v>
      </c>
      <c r="M359" s="7">
        <v>0</v>
      </c>
      <c r="N359" s="15"/>
      <c r="O359" s="15"/>
      <c r="P359" s="14">
        <v>2</v>
      </c>
      <c r="Q359" s="7">
        <v>3</v>
      </c>
      <c r="R359" s="14">
        <v>3</v>
      </c>
      <c r="S359" s="7">
        <v>0</v>
      </c>
      <c r="T359" s="16">
        <f t="shared" si="25"/>
        <v>8</v>
      </c>
      <c r="U359" s="7">
        <f t="shared" si="26"/>
        <v>5</v>
      </c>
      <c r="V359" s="17">
        <f t="shared" si="27"/>
        <v>6.5</v>
      </c>
      <c r="W359" s="7">
        <f t="shared" si="28"/>
        <v>3</v>
      </c>
      <c r="X359" s="7" t="str">
        <f>IF(W359&gt;([1]calculations!$B$1+[1]calculations!$B$2),"YES","")</f>
        <v/>
      </c>
      <c r="Y359" s="7" t="str">
        <f>IF($X359="YES",VLOOKUP($F359,'[1]Editors Rescore'!$F$2:$M$103,8,FALSE),"")</f>
        <v/>
      </c>
      <c r="Z359" s="18">
        <f t="shared" si="29"/>
        <v>6.5</v>
      </c>
    </row>
    <row r="360" spans="1:26" ht="45" x14ac:dyDescent="0.25">
      <c r="A360" s="22" t="s">
        <v>958</v>
      </c>
      <c r="B360" s="10" t="s">
        <v>959</v>
      </c>
      <c r="C360" s="10" t="s">
        <v>960</v>
      </c>
      <c r="D360" s="7" t="s">
        <v>37</v>
      </c>
      <c r="E360" s="7" t="s">
        <v>38</v>
      </c>
      <c r="F360" s="30">
        <v>30257575</v>
      </c>
      <c r="G360" s="7" t="s">
        <v>82</v>
      </c>
      <c r="H360" s="20" t="s">
        <v>84</v>
      </c>
      <c r="I360" s="7" t="s">
        <v>109</v>
      </c>
      <c r="J360" s="21"/>
      <c r="K360" s="21"/>
      <c r="L360" s="20">
        <v>4</v>
      </c>
      <c r="M360" s="7">
        <v>3</v>
      </c>
      <c r="N360" s="20">
        <v>2</v>
      </c>
      <c r="O360" s="7">
        <v>4</v>
      </c>
      <c r="P360" s="20">
        <v>1</v>
      </c>
      <c r="Q360" s="7">
        <v>4</v>
      </c>
      <c r="R360" s="20">
        <v>1</v>
      </c>
      <c r="S360" s="7">
        <v>5</v>
      </c>
      <c r="T360" s="16">
        <f t="shared" si="25"/>
        <v>8</v>
      </c>
      <c r="U360" s="7">
        <f t="shared" si="26"/>
        <v>16</v>
      </c>
      <c r="V360" s="17">
        <f t="shared" si="27"/>
        <v>12</v>
      </c>
      <c r="W360" s="7">
        <f t="shared" si="28"/>
        <v>8</v>
      </c>
      <c r="X360" s="7" t="str">
        <f>IF(W360&gt;([1]calculations!$B$1+[1]calculations!$B$2),"YES","")</f>
        <v>YES</v>
      </c>
      <c r="Y360" s="7">
        <f>IF($X360="YES",VLOOKUP($F360,'[1]Editors Rescore'!$F$2:$M$103,8,FALSE),"")</f>
        <v>13</v>
      </c>
      <c r="Z360" s="18">
        <f t="shared" si="29"/>
        <v>12.333333333333334</v>
      </c>
    </row>
    <row r="361" spans="1:26" ht="45" x14ac:dyDescent="0.25">
      <c r="A361" s="10" t="s">
        <v>961</v>
      </c>
      <c r="B361" s="10" t="s">
        <v>962</v>
      </c>
      <c r="C361" s="10" t="s">
        <v>963</v>
      </c>
      <c r="D361" s="13" t="s">
        <v>29</v>
      </c>
      <c r="E361" s="13" t="s">
        <v>38</v>
      </c>
      <c r="F361" s="13">
        <v>30112431</v>
      </c>
      <c r="G361" s="13" t="s">
        <v>72</v>
      </c>
      <c r="H361" s="20" t="s">
        <v>73</v>
      </c>
      <c r="I361" s="7" t="s">
        <v>74</v>
      </c>
      <c r="J361" s="21"/>
      <c r="K361" s="21"/>
      <c r="L361" s="20">
        <v>4</v>
      </c>
      <c r="M361" s="7">
        <v>2</v>
      </c>
      <c r="N361" s="20">
        <v>0</v>
      </c>
      <c r="O361" s="7">
        <v>4</v>
      </c>
      <c r="P361" s="20">
        <v>3</v>
      </c>
      <c r="Q361" s="7">
        <v>3</v>
      </c>
      <c r="R361" s="20">
        <v>3</v>
      </c>
      <c r="S361" s="7">
        <v>1</v>
      </c>
      <c r="T361" s="16">
        <f t="shared" si="25"/>
        <v>10</v>
      </c>
      <c r="U361" s="7">
        <f t="shared" si="26"/>
        <v>10</v>
      </c>
      <c r="V361" s="17">
        <f t="shared" si="27"/>
        <v>10</v>
      </c>
      <c r="W361" s="7">
        <f t="shared" si="28"/>
        <v>0</v>
      </c>
      <c r="X361" s="7" t="str">
        <f>IF(W361&gt;([1]calculations!$B$1+[1]calculations!$B$2),"YES","")</f>
        <v/>
      </c>
      <c r="Y361" s="7" t="str">
        <f>IF($X361="YES",VLOOKUP($F361,'[1]Editors Rescore'!$F$2:$M$103,8,FALSE),"")</f>
        <v/>
      </c>
      <c r="Z361" s="18">
        <f t="shared" si="29"/>
        <v>10</v>
      </c>
    </row>
    <row r="362" spans="1:26" ht="45" x14ac:dyDescent="0.25">
      <c r="A362" s="23" t="s">
        <v>964</v>
      </c>
      <c r="B362" s="23" t="s">
        <v>965</v>
      </c>
      <c r="C362" s="23" t="s">
        <v>966</v>
      </c>
      <c r="D362" s="13" t="s">
        <v>51</v>
      </c>
      <c r="E362" s="13" t="s">
        <v>38</v>
      </c>
      <c r="F362" s="7">
        <v>29609618</v>
      </c>
      <c r="G362" s="13" t="s">
        <v>56</v>
      </c>
      <c r="H362" s="20" t="s">
        <v>57</v>
      </c>
      <c r="I362" s="7" t="s">
        <v>112</v>
      </c>
      <c r="J362" s="21"/>
      <c r="K362" s="21"/>
      <c r="L362" s="20">
        <v>3</v>
      </c>
      <c r="M362" s="7">
        <v>5</v>
      </c>
      <c r="N362" s="20">
        <v>4</v>
      </c>
      <c r="O362" s="7">
        <v>2</v>
      </c>
      <c r="P362" s="20">
        <v>5</v>
      </c>
      <c r="Q362" s="7">
        <v>3</v>
      </c>
      <c r="R362" s="20">
        <v>3</v>
      </c>
      <c r="S362" s="7">
        <v>4</v>
      </c>
      <c r="T362" s="16">
        <f t="shared" si="25"/>
        <v>15</v>
      </c>
      <c r="U362" s="7">
        <f t="shared" si="26"/>
        <v>14</v>
      </c>
      <c r="V362" s="17">
        <f t="shared" si="27"/>
        <v>14.5</v>
      </c>
      <c r="W362" s="7">
        <f t="shared" si="28"/>
        <v>1</v>
      </c>
      <c r="X362" s="7" t="str">
        <f>IF(W362&gt;([1]calculations!$B$1+[1]calculations!$B$2),"YES","")</f>
        <v/>
      </c>
      <c r="Y362" s="7" t="str">
        <f>IF($X362="YES",VLOOKUP($F362,'[1]Editors Rescore'!$F$2:$M$103,8,FALSE),"")</f>
        <v/>
      </c>
      <c r="Z362" s="18">
        <f t="shared" si="29"/>
        <v>14.5</v>
      </c>
    </row>
    <row r="363" spans="1:26" x14ac:dyDescent="0.25">
      <c r="A363" s="33" t="s">
        <v>967</v>
      </c>
      <c r="B363" s="10" t="s">
        <v>968</v>
      </c>
      <c r="C363" s="23" t="s">
        <v>955</v>
      </c>
      <c r="D363" s="13" t="s">
        <v>37</v>
      </c>
      <c r="E363" s="13" t="s">
        <v>38</v>
      </c>
      <c r="F363" s="7">
        <v>29643731</v>
      </c>
      <c r="G363" s="7" t="s">
        <v>45</v>
      </c>
      <c r="H363" s="14" t="s">
        <v>88</v>
      </c>
      <c r="I363" s="7" t="s">
        <v>69</v>
      </c>
      <c r="J363" s="21"/>
      <c r="K363" s="21"/>
      <c r="L363" s="16">
        <v>3</v>
      </c>
      <c r="M363" s="7">
        <v>2</v>
      </c>
      <c r="N363" s="16">
        <v>4</v>
      </c>
      <c r="O363" s="7">
        <v>4</v>
      </c>
      <c r="P363" s="16">
        <v>3</v>
      </c>
      <c r="Q363" s="7">
        <v>0</v>
      </c>
      <c r="R363" s="16">
        <v>3</v>
      </c>
      <c r="S363" s="7">
        <v>1</v>
      </c>
      <c r="T363" s="16">
        <f t="shared" si="25"/>
        <v>13</v>
      </c>
      <c r="U363" s="7">
        <f t="shared" si="26"/>
        <v>7</v>
      </c>
      <c r="V363" s="17">
        <f t="shared" si="27"/>
        <v>10</v>
      </c>
      <c r="W363" s="7">
        <f t="shared" si="28"/>
        <v>6</v>
      </c>
      <c r="X363" s="7" t="str">
        <f>IF(W363&gt;([1]calculations!$B$1+[1]calculations!$B$2),"YES","")</f>
        <v>YES</v>
      </c>
      <c r="Y363" s="7">
        <f>IF($X363="YES",VLOOKUP($F363,'[1]Editors Rescore'!$F$2:$M$103,8,FALSE),"")</f>
        <v>10</v>
      </c>
      <c r="Z363" s="18">
        <f t="shared" si="29"/>
        <v>10</v>
      </c>
    </row>
    <row r="364" spans="1:26" ht="30" x14ac:dyDescent="0.25">
      <c r="A364" s="33" t="s">
        <v>969</v>
      </c>
      <c r="B364" s="23" t="s">
        <v>970</v>
      </c>
      <c r="C364" s="23" t="s">
        <v>317</v>
      </c>
      <c r="D364" s="13" t="s">
        <v>37</v>
      </c>
      <c r="E364" s="13" t="s">
        <v>38</v>
      </c>
      <c r="F364" s="7">
        <v>29389541</v>
      </c>
      <c r="G364" s="13" t="s">
        <v>39</v>
      </c>
      <c r="H364" s="20" t="s">
        <v>41</v>
      </c>
      <c r="I364" s="7" t="s">
        <v>40</v>
      </c>
      <c r="J364" s="21"/>
      <c r="K364" s="21"/>
      <c r="L364" s="20">
        <v>4</v>
      </c>
      <c r="M364" s="7">
        <v>4</v>
      </c>
      <c r="N364" s="20">
        <v>4</v>
      </c>
      <c r="O364" s="7">
        <v>4</v>
      </c>
      <c r="P364" s="20">
        <v>5</v>
      </c>
      <c r="Q364" s="7">
        <v>3</v>
      </c>
      <c r="R364" s="20">
        <v>5</v>
      </c>
      <c r="S364" s="7">
        <v>5</v>
      </c>
      <c r="T364" s="16">
        <f t="shared" si="25"/>
        <v>18</v>
      </c>
      <c r="U364" s="7">
        <f t="shared" si="26"/>
        <v>16</v>
      </c>
      <c r="V364" s="17">
        <f t="shared" si="27"/>
        <v>17</v>
      </c>
      <c r="W364" s="7">
        <f t="shared" si="28"/>
        <v>2</v>
      </c>
      <c r="X364" s="7" t="str">
        <f>IF(W364&gt;([1]calculations!$B$1+[1]calculations!$B$2),"YES","")</f>
        <v/>
      </c>
      <c r="Y364" s="7" t="str">
        <f>IF($X364="YES",VLOOKUP($F364,'[1]Editors Rescore'!$F$2:$M$103,8,FALSE),"")</f>
        <v/>
      </c>
      <c r="Z364" s="18">
        <f t="shared" si="29"/>
        <v>17</v>
      </c>
    </row>
    <row r="365" spans="1:26" ht="45" x14ac:dyDescent="0.25">
      <c r="A365" s="22" t="s">
        <v>971</v>
      </c>
      <c r="B365" s="23" t="s">
        <v>972</v>
      </c>
      <c r="C365" s="10" t="s">
        <v>649</v>
      </c>
      <c r="D365" s="7" t="s">
        <v>29</v>
      </c>
      <c r="E365" s="7" t="s">
        <v>38</v>
      </c>
      <c r="F365" s="7">
        <v>29371879</v>
      </c>
      <c r="G365" s="7" t="s">
        <v>82</v>
      </c>
      <c r="H365" s="20" t="s">
        <v>84</v>
      </c>
      <c r="I365" s="7" t="s">
        <v>109</v>
      </c>
      <c r="J365" s="21"/>
      <c r="K365" s="21"/>
      <c r="L365" s="20">
        <v>4</v>
      </c>
      <c r="M365" s="7">
        <v>4</v>
      </c>
      <c r="N365" s="20">
        <v>4</v>
      </c>
      <c r="O365" s="7">
        <v>4</v>
      </c>
      <c r="P365" s="20">
        <v>3</v>
      </c>
      <c r="Q365" s="7">
        <v>4</v>
      </c>
      <c r="R365" s="20">
        <v>3</v>
      </c>
      <c r="S365" s="7">
        <v>3</v>
      </c>
      <c r="T365" s="16">
        <f t="shared" si="25"/>
        <v>14</v>
      </c>
      <c r="U365" s="7">
        <f t="shared" si="26"/>
        <v>15</v>
      </c>
      <c r="V365" s="17">
        <f t="shared" si="27"/>
        <v>14.5</v>
      </c>
      <c r="W365" s="7">
        <f t="shared" si="28"/>
        <v>1</v>
      </c>
      <c r="X365" s="7" t="str">
        <f>IF(W365&gt;([1]calculations!$B$1+[1]calculations!$B$2),"YES","")</f>
        <v/>
      </c>
      <c r="Y365" s="7" t="str">
        <f>IF($X365="YES",VLOOKUP($F365,'[1]Editors Rescore'!$F$2:$M$103,8,FALSE),"")</f>
        <v/>
      </c>
      <c r="Z365" s="18">
        <f t="shared" si="29"/>
        <v>14.5</v>
      </c>
    </row>
    <row r="366" spans="1:26" ht="45" x14ac:dyDescent="0.25">
      <c r="A366" s="22" t="s">
        <v>973</v>
      </c>
      <c r="B366" s="10" t="s">
        <v>974</v>
      </c>
      <c r="C366" s="10" t="s">
        <v>975</v>
      </c>
      <c r="D366" s="7" t="s">
        <v>29</v>
      </c>
      <c r="E366" s="7" t="s">
        <v>38</v>
      </c>
      <c r="F366" s="7">
        <v>29869698</v>
      </c>
      <c r="G366" s="7" t="s">
        <v>31</v>
      </c>
      <c r="H366" s="25" t="s">
        <v>65</v>
      </c>
      <c r="I366" s="7" t="s">
        <v>52</v>
      </c>
      <c r="J366" s="21"/>
      <c r="K366" s="21"/>
      <c r="L366" s="25">
        <v>2</v>
      </c>
      <c r="M366" s="7">
        <v>4</v>
      </c>
      <c r="N366" s="25">
        <v>1</v>
      </c>
      <c r="O366" s="7">
        <v>0</v>
      </c>
      <c r="P366" s="25">
        <v>2</v>
      </c>
      <c r="Q366" s="7">
        <v>3</v>
      </c>
      <c r="R366" s="25">
        <v>3</v>
      </c>
      <c r="S366" s="7">
        <v>5</v>
      </c>
      <c r="T366" s="16">
        <f t="shared" si="25"/>
        <v>8</v>
      </c>
      <c r="U366" s="7">
        <f t="shared" si="26"/>
        <v>12</v>
      </c>
      <c r="V366" s="17">
        <f t="shared" si="27"/>
        <v>10</v>
      </c>
      <c r="W366" s="7">
        <f t="shared" si="28"/>
        <v>4</v>
      </c>
      <c r="X366" s="7" t="str">
        <f>IF(W366&gt;([1]calculations!$B$1+[1]calculations!$B$2),"YES","")</f>
        <v/>
      </c>
      <c r="Y366" s="7" t="str">
        <f>IF($X366="YES",VLOOKUP($F366,'[1]Editors Rescore'!$F$2:$M$103,8,FALSE),"")</f>
        <v/>
      </c>
      <c r="Z366" s="18">
        <f t="shared" si="29"/>
        <v>10</v>
      </c>
    </row>
    <row r="367" spans="1:26" ht="45" x14ac:dyDescent="0.25">
      <c r="A367" s="23" t="s">
        <v>976</v>
      </c>
      <c r="B367" s="23" t="s">
        <v>977</v>
      </c>
      <c r="C367" s="23" t="s">
        <v>978</v>
      </c>
      <c r="D367" s="13" t="s">
        <v>37</v>
      </c>
      <c r="E367" s="13" t="s">
        <v>38</v>
      </c>
      <c r="F367" s="43">
        <v>29740714</v>
      </c>
      <c r="G367" s="13" t="s">
        <v>326</v>
      </c>
      <c r="H367" s="20" t="s">
        <v>328</v>
      </c>
      <c r="I367" s="7" t="s">
        <v>327</v>
      </c>
      <c r="J367" s="21"/>
      <c r="K367" s="21"/>
      <c r="L367" s="16">
        <v>4</v>
      </c>
      <c r="M367" s="7">
        <v>4</v>
      </c>
      <c r="N367" s="16">
        <v>4</v>
      </c>
      <c r="O367" s="7">
        <v>4</v>
      </c>
      <c r="P367" s="16">
        <v>5</v>
      </c>
      <c r="Q367" s="7">
        <v>3</v>
      </c>
      <c r="R367" s="16">
        <v>3</v>
      </c>
      <c r="S367" s="7">
        <v>1</v>
      </c>
      <c r="T367" s="16">
        <f t="shared" si="25"/>
        <v>16</v>
      </c>
      <c r="U367" s="7">
        <f t="shared" si="26"/>
        <v>12</v>
      </c>
      <c r="V367" s="17">
        <f t="shared" si="27"/>
        <v>14</v>
      </c>
      <c r="W367" s="7">
        <f t="shared" si="28"/>
        <v>4</v>
      </c>
      <c r="X367" s="7" t="str">
        <f>IF(W367&gt;([1]calculations!$B$1+[1]calculations!$B$2),"YES","")</f>
        <v/>
      </c>
      <c r="Y367" s="7" t="str">
        <f>IF($X367="YES",VLOOKUP($F367,'[1]Editors Rescore'!$F$2:$M$103,8,FALSE),"")</f>
        <v/>
      </c>
      <c r="Z367" s="18">
        <f t="shared" si="29"/>
        <v>14</v>
      </c>
    </row>
    <row r="368" spans="1:26" ht="45" customHeight="1" x14ac:dyDescent="0.25">
      <c r="A368" s="10" t="s">
        <v>979</v>
      </c>
      <c r="B368" s="10" t="s">
        <v>980</v>
      </c>
      <c r="C368" s="44" t="s">
        <v>216</v>
      </c>
      <c r="D368" s="13" t="s">
        <v>51</v>
      </c>
      <c r="E368" s="13" t="s">
        <v>38</v>
      </c>
      <c r="F368" s="13">
        <v>30154142</v>
      </c>
      <c r="G368" s="13" t="s">
        <v>39</v>
      </c>
      <c r="H368" s="20" t="s">
        <v>40</v>
      </c>
      <c r="I368" s="7" t="s">
        <v>41</v>
      </c>
      <c r="J368" s="21"/>
      <c r="K368" s="21"/>
      <c r="L368" s="20">
        <v>4</v>
      </c>
      <c r="M368" s="7">
        <v>4</v>
      </c>
      <c r="N368" s="20">
        <v>4</v>
      </c>
      <c r="O368" s="7">
        <v>4</v>
      </c>
      <c r="P368" s="20">
        <v>5</v>
      </c>
      <c r="Q368" s="7">
        <v>3</v>
      </c>
      <c r="R368" s="20">
        <v>4</v>
      </c>
      <c r="S368" s="7">
        <v>4</v>
      </c>
      <c r="T368" s="16">
        <f t="shared" si="25"/>
        <v>17</v>
      </c>
      <c r="U368" s="7">
        <f t="shared" si="26"/>
        <v>15</v>
      </c>
      <c r="V368" s="17">
        <f t="shared" si="27"/>
        <v>16</v>
      </c>
      <c r="W368" s="7">
        <f t="shared" si="28"/>
        <v>2</v>
      </c>
      <c r="X368" s="7" t="str">
        <f>IF(W368&gt;([1]calculations!$B$1+[1]calculations!$B$2),"YES","")</f>
        <v/>
      </c>
      <c r="Y368" s="7" t="str">
        <f>IF($X368="YES",VLOOKUP($F368,'[1]Editors Rescore'!$F$2:$M$103,8,FALSE),"")</f>
        <v/>
      </c>
      <c r="Z368" s="18">
        <f t="shared" si="29"/>
        <v>16</v>
      </c>
    </row>
    <row r="369" spans="1:26" ht="45" x14ac:dyDescent="0.25">
      <c r="A369" s="10" t="s">
        <v>981</v>
      </c>
      <c r="B369" s="10" t="s">
        <v>982</v>
      </c>
      <c r="C369" s="10" t="s">
        <v>317</v>
      </c>
      <c r="D369" s="13" t="s">
        <v>37</v>
      </c>
      <c r="E369" s="13" t="s">
        <v>38</v>
      </c>
      <c r="F369" s="13">
        <v>29396220</v>
      </c>
      <c r="G369" s="13" t="s">
        <v>72</v>
      </c>
      <c r="H369" s="20" t="s">
        <v>74</v>
      </c>
      <c r="I369" s="7" t="s">
        <v>73</v>
      </c>
      <c r="J369" s="21"/>
      <c r="K369" s="21"/>
      <c r="L369" s="20">
        <v>3</v>
      </c>
      <c r="M369" s="7">
        <v>3</v>
      </c>
      <c r="N369" s="20">
        <v>1</v>
      </c>
      <c r="O369" s="7">
        <v>3</v>
      </c>
      <c r="P369" s="20">
        <v>5</v>
      </c>
      <c r="Q369" s="7">
        <v>5</v>
      </c>
      <c r="R369" s="20">
        <v>3</v>
      </c>
      <c r="S369" s="7">
        <v>5</v>
      </c>
      <c r="T369" s="16">
        <f t="shared" si="25"/>
        <v>12</v>
      </c>
      <c r="U369" s="7">
        <f t="shared" si="26"/>
        <v>16</v>
      </c>
      <c r="V369" s="17">
        <f t="shared" si="27"/>
        <v>14</v>
      </c>
      <c r="W369" s="7">
        <f t="shared" si="28"/>
        <v>4</v>
      </c>
      <c r="X369" s="7" t="str">
        <f>IF(W369&gt;([1]calculations!$B$1+[1]calculations!$B$2),"YES","")</f>
        <v/>
      </c>
      <c r="Y369" s="7" t="str">
        <f>IF($X369="YES",VLOOKUP($F369,'[1]Editors Rescore'!$F$2:$M$103,8,FALSE),"")</f>
        <v/>
      </c>
      <c r="Z369" s="18">
        <f t="shared" si="29"/>
        <v>14</v>
      </c>
    </row>
    <row r="370" spans="1:26" ht="45" x14ac:dyDescent="0.25">
      <c r="A370" s="22" t="s">
        <v>983</v>
      </c>
      <c r="B370" s="10" t="s">
        <v>984</v>
      </c>
      <c r="C370" s="10" t="s">
        <v>309</v>
      </c>
      <c r="D370" s="7" t="s">
        <v>29</v>
      </c>
      <c r="E370" s="7" t="s">
        <v>38</v>
      </c>
      <c r="F370" s="7">
        <v>30479245</v>
      </c>
      <c r="G370" s="7" t="s">
        <v>56</v>
      </c>
      <c r="H370" s="20" t="s">
        <v>61</v>
      </c>
      <c r="I370" s="7" t="s">
        <v>57</v>
      </c>
      <c r="J370" s="21"/>
      <c r="K370" s="21"/>
      <c r="L370" s="20">
        <v>5</v>
      </c>
      <c r="M370" s="7">
        <v>5</v>
      </c>
      <c r="N370" s="20">
        <v>4</v>
      </c>
      <c r="O370" s="7">
        <v>4</v>
      </c>
      <c r="P370" s="20">
        <v>5</v>
      </c>
      <c r="Q370" s="7">
        <v>5</v>
      </c>
      <c r="R370" s="20">
        <v>4</v>
      </c>
      <c r="S370" s="7">
        <v>3</v>
      </c>
      <c r="T370" s="16">
        <f t="shared" si="25"/>
        <v>18</v>
      </c>
      <c r="U370" s="7">
        <f t="shared" si="26"/>
        <v>17</v>
      </c>
      <c r="V370" s="17">
        <f t="shared" si="27"/>
        <v>17.5</v>
      </c>
      <c r="W370" s="7">
        <f t="shared" si="28"/>
        <v>1</v>
      </c>
      <c r="X370" s="7" t="str">
        <f>IF(W370&gt;([1]calculations!$B$1+[1]calculations!$B$2),"YES","")</f>
        <v/>
      </c>
      <c r="Y370" s="7" t="str">
        <f>IF($X370="YES",VLOOKUP($F370,'[1]Editors Rescore'!$F$2:$M$103,8,FALSE),"")</f>
        <v/>
      </c>
      <c r="Z370" s="18">
        <f t="shared" si="29"/>
        <v>17.5</v>
      </c>
    </row>
    <row r="371" spans="1:26" ht="45" x14ac:dyDescent="0.25">
      <c r="A371" s="10" t="s">
        <v>985</v>
      </c>
      <c r="B371" s="23" t="s">
        <v>986</v>
      </c>
      <c r="C371" s="23" t="s">
        <v>269</v>
      </c>
      <c r="D371" s="13" t="s">
        <v>29</v>
      </c>
      <c r="E371" s="13" t="s">
        <v>38</v>
      </c>
      <c r="F371" s="7">
        <v>29949592</v>
      </c>
      <c r="G371" s="13" t="s">
        <v>45</v>
      </c>
      <c r="H371" s="20" t="s">
        <v>46</v>
      </c>
      <c r="I371" s="7" t="s">
        <v>47</v>
      </c>
      <c r="J371" s="21"/>
      <c r="K371" s="21"/>
      <c r="L371" s="16">
        <v>4</v>
      </c>
      <c r="M371" s="7">
        <v>3</v>
      </c>
      <c r="N371" s="16">
        <v>4</v>
      </c>
      <c r="O371" s="7">
        <v>4</v>
      </c>
      <c r="P371" s="16">
        <v>0</v>
      </c>
      <c r="Q371" s="7">
        <v>1</v>
      </c>
      <c r="R371" s="16">
        <v>2</v>
      </c>
      <c r="S371" s="7">
        <v>3</v>
      </c>
      <c r="T371" s="16">
        <f t="shared" si="25"/>
        <v>10</v>
      </c>
      <c r="U371" s="7">
        <f t="shared" si="26"/>
        <v>11</v>
      </c>
      <c r="V371" s="17">
        <f t="shared" si="27"/>
        <v>10.5</v>
      </c>
      <c r="W371" s="7">
        <f t="shared" si="28"/>
        <v>1</v>
      </c>
      <c r="X371" s="7" t="str">
        <f>IF(W371&gt;([1]calculations!$B$1+[1]calculations!$B$2),"YES","")</f>
        <v/>
      </c>
      <c r="Y371" s="7" t="str">
        <f>IF($X371="YES",VLOOKUP($F371,'[1]Editors Rescore'!$F$2:$M$103,8,FALSE),"")</f>
        <v/>
      </c>
      <c r="Z371" s="18">
        <f t="shared" si="29"/>
        <v>10.5</v>
      </c>
    </row>
    <row r="372" spans="1:26" ht="30" x14ac:dyDescent="0.25">
      <c r="A372" s="22" t="s">
        <v>987</v>
      </c>
      <c r="B372" s="10" t="s">
        <v>988</v>
      </c>
      <c r="C372" s="10" t="s">
        <v>593</v>
      </c>
      <c r="D372" s="7" t="s">
        <v>37</v>
      </c>
      <c r="E372" s="7" t="s">
        <v>30</v>
      </c>
      <c r="F372" s="7">
        <v>29473300</v>
      </c>
      <c r="G372" s="7" t="s">
        <v>39</v>
      </c>
      <c r="H372" s="20" t="s">
        <v>40</v>
      </c>
      <c r="I372" s="7" t="s">
        <v>41</v>
      </c>
      <c r="J372" s="20">
        <v>5</v>
      </c>
      <c r="K372" s="7">
        <v>5</v>
      </c>
      <c r="L372" s="20">
        <v>5</v>
      </c>
      <c r="M372" s="7">
        <v>3</v>
      </c>
      <c r="N372" s="21"/>
      <c r="O372" s="21"/>
      <c r="P372" s="20">
        <v>3</v>
      </c>
      <c r="Q372" s="7">
        <v>2</v>
      </c>
      <c r="R372" s="20">
        <v>2</v>
      </c>
      <c r="S372" s="7">
        <v>2</v>
      </c>
      <c r="T372" s="16">
        <f t="shared" si="25"/>
        <v>15</v>
      </c>
      <c r="U372" s="7">
        <f t="shared" si="26"/>
        <v>12</v>
      </c>
      <c r="V372" s="17">
        <f t="shared" si="27"/>
        <v>13.5</v>
      </c>
      <c r="W372" s="7">
        <f t="shared" si="28"/>
        <v>3</v>
      </c>
      <c r="X372" s="7" t="str">
        <f>IF(W372&gt;([1]calculations!$B$1+[1]calculations!$B$2),"YES","")</f>
        <v/>
      </c>
      <c r="Y372" s="7" t="str">
        <f>IF($X372="YES",VLOOKUP($F372,'[1]Editors Rescore'!$F$2:$M$103,8,FALSE),"")</f>
        <v/>
      </c>
      <c r="Z372" s="18">
        <f t="shared" si="29"/>
        <v>13.5</v>
      </c>
    </row>
    <row r="373" spans="1:26" ht="30" x14ac:dyDescent="0.25">
      <c r="A373" s="22" t="s">
        <v>989</v>
      </c>
      <c r="B373" s="10" t="s">
        <v>990</v>
      </c>
      <c r="C373" s="23" t="s">
        <v>991</v>
      </c>
      <c r="D373" s="7" t="s">
        <v>37</v>
      </c>
      <c r="E373" s="7" t="s">
        <v>30</v>
      </c>
      <c r="F373" s="7">
        <v>29467037</v>
      </c>
      <c r="G373" s="7" t="s">
        <v>72</v>
      </c>
      <c r="H373" s="20" t="s">
        <v>73</v>
      </c>
      <c r="I373" s="7" t="s">
        <v>74</v>
      </c>
      <c r="J373" s="20">
        <v>5</v>
      </c>
      <c r="K373" s="7">
        <v>5</v>
      </c>
      <c r="L373" s="20">
        <v>3</v>
      </c>
      <c r="M373" s="7">
        <v>3</v>
      </c>
      <c r="N373" s="21"/>
      <c r="O373" s="21"/>
      <c r="P373" s="20">
        <v>5</v>
      </c>
      <c r="Q373" s="7">
        <v>3</v>
      </c>
      <c r="R373" s="20">
        <v>3</v>
      </c>
      <c r="S373" s="7">
        <v>1</v>
      </c>
      <c r="T373" s="16">
        <f t="shared" si="25"/>
        <v>16</v>
      </c>
      <c r="U373" s="7">
        <f t="shared" si="26"/>
        <v>12</v>
      </c>
      <c r="V373" s="17">
        <f t="shared" si="27"/>
        <v>14</v>
      </c>
      <c r="W373" s="7">
        <f t="shared" si="28"/>
        <v>4</v>
      </c>
      <c r="X373" s="7" t="str">
        <f>IF(W373&gt;([1]calculations!$B$1+[1]calculations!$B$2),"YES","")</f>
        <v/>
      </c>
      <c r="Y373" s="7" t="str">
        <f>IF($X373="YES",VLOOKUP($F373,'[1]Editors Rescore'!$F$2:$M$103,8,FALSE),"")</f>
        <v/>
      </c>
      <c r="Z373" s="18">
        <f t="shared" si="29"/>
        <v>14</v>
      </c>
    </row>
    <row r="374" spans="1:26" ht="30" x14ac:dyDescent="0.25">
      <c r="A374" s="22" t="s">
        <v>992</v>
      </c>
      <c r="B374" s="10" t="s">
        <v>993</v>
      </c>
      <c r="C374" s="10" t="s">
        <v>994</v>
      </c>
      <c r="D374" s="7" t="s">
        <v>37</v>
      </c>
      <c r="E374" s="7" t="s">
        <v>38</v>
      </c>
      <c r="F374" s="7">
        <v>30527618</v>
      </c>
      <c r="G374" s="7" t="s">
        <v>56</v>
      </c>
      <c r="H374" s="20" t="s">
        <v>78</v>
      </c>
      <c r="I374" s="7" t="s">
        <v>100</v>
      </c>
      <c r="J374" s="21"/>
      <c r="K374" s="21"/>
      <c r="L374" s="20">
        <v>3</v>
      </c>
      <c r="M374" s="7">
        <v>2</v>
      </c>
      <c r="N374" s="20">
        <v>3</v>
      </c>
      <c r="O374" s="7">
        <v>4</v>
      </c>
      <c r="P374" s="20">
        <v>3</v>
      </c>
      <c r="Q374" s="7">
        <v>1</v>
      </c>
      <c r="R374" s="20">
        <v>2</v>
      </c>
      <c r="S374" s="7">
        <v>1</v>
      </c>
      <c r="T374" s="16">
        <f t="shared" si="25"/>
        <v>11</v>
      </c>
      <c r="U374" s="7">
        <f t="shared" si="26"/>
        <v>8</v>
      </c>
      <c r="V374" s="17">
        <f t="shared" si="27"/>
        <v>9.5</v>
      </c>
      <c r="W374" s="7">
        <f t="shared" si="28"/>
        <v>3</v>
      </c>
      <c r="X374" s="7" t="str">
        <f>IF(W374&gt;([1]calculations!$B$1+[1]calculations!$B$2),"YES","")</f>
        <v/>
      </c>
      <c r="Y374" s="7" t="str">
        <f>IF($X374="YES",VLOOKUP($F374,'[1]Editors Rescore'!$F$2:$M$103,8,FALSE),"")</f>
        <v/>
      </c>
      <c r="Z374" s="18">
        <f t="shared" si="29"/>
        <v>9.5</v>
      </c>
    </row>
    <row r="375" spans="1:26" ht="30" x14ac:dyDescent="0.25">
      <c r="A375" s="33" t="s">
        <v>995</v>
      </c>
      <c r="B375" s="23" t="s">
        <v>996</v>
      </c>
      <c r="C375" s="23" t="s">
        <v>269</v>
      </c>
      <c r="D375" s="13" t="s">
        <v>37</v>
      </c>
      <c r="E375" s="13" t="s">
        <v>38</v>
      </c>
      <c r="F375" s="7">
        <v>29538426</v>
      </c>
      <c r="G375" s="13" t="s">
        <v>56</v>
      </c>
      <c r="H375" s="20" t="s">
        <v>57</v>
      </c>
      <c r="I375" s="7" t="s">
        <v>112</v>
      </c>
      <c r="J375" s="21"/>
      <c r="K375" s="21"/>
      <c r="L375" s="20">
        <v>5</v>
      </c>
      <c r="M375" s="7">
        <v>1</v>
      </c>
      <c r="N375" s="20">
        <v>4</v>
      </c>
      <c r="O375" s="7">
        <v>0</v>
      </c>
      <c r="P375" s="20">
        <v>5</v>
      </c>
      <c r="Q375" s="7">
        <v>3</v>
      </c>
      <c r="R375" s="20">
        <v>4</v>
      </c>
      <c r="S375" s="7">
        <v>2</v>
      </c>
      <c r="T375" s="16">
        <f t="shared" si="25"/>
        <v>18</v>
      </c>
      <c r="U375" s="7">
        <f t="shared" si="26"/>
        <v>6</v>
      </c>
      <c r="V375" s="17">
        <f t="shared" si="27"/>
        <v>12</v>
      </c>
      <c r="W375" s="7">
        <f t="shared" si="28"/>
        <v>12</v>
      </c>
      <c r="X375" s="7" t="str">
        <f>IF(W375&gt;([1]calculations!$B$1+[1]calculations!$B$2),"YES","")</f>
        <v>YES</v>
      </c>
      <c r="Y375" s="7">
        <f>IF($X375="YES",VLOOKUP($F375,'[1]Editors Rescore'!$F$2:$M$103,8,FALSE),"")</f>
        <v>8</v>
      </c>
      <c r="Z375" s="18">
        <f t="shared" si="29"/>
        <v>10.666666666666666</v>
      </c>
    </row>
    <row r="376" spans="1:26" ht="45" x14ac:dyDescent="0.25">
      <c r="A376" s="22" t="s">
        <v>997</v>
      </c>
      <c r="B376" s="23" t="s">
        <v>998</v>
      </c>
      <c r="C376" s="44" t="s">
        <v>659</v>
      </c>
      <c r="D376" s="7" t="s">
        <v>37</v>
      </c>
      <c r="E376" s="7" t="s">
        <v>30</v>
      </c>
      <c r="F376" s="7">
        <v>29693719</v>
      </c>
      <c r="G376" s="7" t="s">
        <v>56</v>
      </c>
      <c r="H376" s="49" t="s">
        <v>100</v>
      </c>
      <c r="I376" s="7" t="s">
        <v>61</v>
      </c>
      <c r="J376" s="49">
        <v>5</v>
      </c>
      <c r="K376" s="7">
        <v>5</v>
      </c>
      <c r="L376" s="49">
        <v>5</v>
      </c>
      <c r="M376" s="7">
        <v>5</v>
      </c>
      <c r="N376" s="50"/>
      <c r="O376" s="50"/>
      <c r="P376" s="49">
        <v>5</v>
      </c>
      <c r="Q376" s="7">
        <v>5</v>
      </c>
      <c r="R376" s="49">
        <v>5</v>
      </c>
      <c r="S376" s="7">
        <v>5</v>
      </c>
      <c r="T376" s="16">
        <f t="shared" si="25"/>
        <v>20</v>
      </c>
      <c r="U376" s="7">
        <f t="shared" si="26"/>
        <v>20</v>
      </c>
      <c r="V376" s="17">
        <f t="shared" si="27"/>
        <v>20</v>
      </c>
      <c r="W376" s="7">
        <f t="shared" si="28"/>
        <v>0</v>
      </c>
      <c r="X376" s="7" t="str">
        <f>IF(W376&gt;([1]calculations!$B$1+[1]calculations!$B$2),"YES","")</f>
        <v/>
      </c>
      <c r="Y376" s="7" t="str">
        <f>IF($X376="YES",VLOOKUP($F376,'[1]Editors Rescore'!$F$2:$M$103,8,FALSE),"")</f>
        <v/>
      </c>
      <c r="Z376" s="18">
        <f t="shared" si="29"/>
        <v>20</v>
      </c>
    </row>
    <row r="377" spans="1:26" ht="30" x14ac:dyDescent="0.25">
      <c r="A377" s="22" t="s">
        <v>999</v>
      </c>
      <c r="B377" s="10" t="s">
        <v>1000</v>
      </c>
      <c r="C377" s="10" t="s">
        <v>301</v>
      </c>
      <c r="D377" s="7" t="s">
        <v>29</v>
      </c>
      <c r="E377" s="7" t="s">
        <v>30</v>
      </c>
      <c r="F377" s="55">
        <v>30192656</v>
      </c>
      <c r="G377" s="13" t="s">
        <v>72</v>
      </c>
      <c r="H377" s="20" t="s">
        <v>74</v>
      </c>
      <c r="I377" s="7" t="s">
        <v>73</v>
      </c>
      <c r="J377" s="20">
        <v>3</v>
      </c>
      <c r="K377" s="7">
        <v>3</v>
      </c>
      <c r="L377" s="20">
        <v>1</v>
      </c>
      <c r="M377" s="7">
        <v>0</v>
      </c>
      <c r="N377" s="21"/>
      <c r="O377" s="21"/>
      <c r="P377" s="20">
        <v>0</v>
      </c>
      <c r="Q377" s="7">
        <v>2</v>
      </c>
      <c r="R377" s="20">
        <v>1</v>
      </c>
      <c r="S377" s="7">
        <v>2</v>
      </c>
      <c r="T377" s="16">
        <f t="shared" si="25"/>
        <v>5</v>
      </c>
      <c r="U377" s="7">
        <f t="shared" si="26"/>
        <v>7</v>
      </c>
      <c r="V377" s="17">
        <f t="shared" si="27"/>
        <v>6</v>
      </c>
      <c r="W377" s="7">
        <f t="shared" si="28"/>
        <v>2</v>
      </c>
      <c r="X377" s="7" t="str">
        <f>IF(W377&gt;([1]calculations!$B$1+[1]calculations!$B$2),"YES","")</f>
        <v/>
      </c>
      <c r="Y377" s="7" t="str">
        <f>IF($X377="YES",VLOOKUP($F377,'[1]Editors Rescore'!$F$2:$M$103,8,FALSE),"")</f>
        <v/>
      </c>
      <c r="Z377" s="18">
        <f t="shared" si="29"/>
        <v>6</v>
      </c>
    </row>
    <row r="378" spans="1:26" ht="45" x14ac:dyDescent="0.25">
      <c r="A378" s="22" t="s">
        <v>1001</v>
      </c>
      <c r="B378" s="10" t="s">
        <v>1002</v>
      </c>
      <c r="C378" s="10" t="s">
        <v>1003</v>
      </c>
      <c r="D378" s="7" t="s">
        <v>51</v>
      </c>
      <c r="E378" s="7" t="s">
        <v>38</v>
      </c>
      <c r="F378" s="30">
        <v>30216273</v>
      </c>
      <c r="G378" s="7" t="s">
        <v>82</v>
      </c>
      <c r="H378" s="20" t="s">
        <v>109</v>
      </c>
      <c r="I378" s="7" t="s">
        <v>106</v>
      </c>
      <c r="J378" s="21"/>
      <c r="K378" s="21"/>
      <c r="L378" s="20">
        <f>1+1</f>
        <v>2</v>
      </c>
      <c r="M378" s="7">
        <v>3</v>
      </c>
      <c r="N378" s="20">
        <v>3</v>
      </c>
      <c r="O378" s="7">
        <v>3</v>
      </c>
      <c r="P378" s="20">
        <v>4</v>
      </c>
      <c r="Q378" s="7">
        <v>5</v>
      </c>
      <c r="R378" s="20">
        <v>4</v>
      </c>
      <c r="S378" s="7">
        <v>5</v>
      </c>
      <c r="T378" s="16">
        <f t="shared" si="25"/>
        <v>13</v>
      </c>
      <c r="U378" s="7">
        <f t="shared" si="26"/>
        <v>16</v>
      </c>
      <c r="V378" s="17">
        <f t="shared" si="27"/>
        <v>14.5</v>
      </c>
      <c r="W378" s="7">
        <f t="shared" si="28"/>
        <v>3</v>
      </c>
      <c r="X378" s="7" t="str">
        <f>IF(W378&gt;([1]calculations!$B$1+[1]calculations!$B$2),"YES","")</f>
        <v/>
      </c>
      <c r="Y378" s="7" t="str">
        <f>IF($X378="YES",VLOOKUP($F378,'[1]Editors Rescore'!$F$2:$M$103,8,FALSE),"")</f>
        <v/>
      </c>
      <c r="Z378" s="18">
        <f t="shared" si="29"/>
        <v>14.5</v>
      </c>
    </row>
    <row r="379" spans="1:26" ht="30" x14ac:dyDescent="0.25">
      <c r="A379" s="10" t="s">
        <v>1004</v>
      </c>
      <c r="B379" s="10" t="s">
        <v>1005</v>
      </c>
      <c r="C379" s="10" t="s">
        <v>1006</v>
      </c>
      <c r="D379" s="13" t="s">
        <v>37</v>
      </c>
      <c r="E379" s="13" t="s">
        <v>38</v>
      </c>
      <c r="F379" s="13">
        <v>30291926</v>
      </c>
      <c r="G379" s="13" t="s">
        <v>31</v>
      </c>
      <c r="H379" s="14" t="s">
        <v>33</v>
      </c>
      <c r="I379" s="13" t="s">
        <v>65</v>
      </c>
      <c r="J379" s="15"/>
      <c r="K379" s="15"/>
      <c r="L379" s="14">
        <v>4</v>
      </c>
      <c r="M379" s="13">
        <v>5</v>
      </c>
      <c r="N379" s="14">
        <v>4</v>
      </c>
      <c r="O379" s="13">
        <v>4</v>
      </c>
      <c r="P379" s="14">
        <v>5</v>
      </c>
      <c r="Q379" s="13">
        <v>4</v>
      </c>
      <c r="R379" s="14">
        <v>4</v>
      </c>
      <c r="S379" s="13">
        <v>5</v>
      </c>
      <c r="T379" s="16">
        <f t="shared" si="25"/>
        <v>17</v>
      </c>
      <c r="U379" s="7">
        <f t="shared" si="26"/>
        <v>18</v>
      </c>
      <c r="V379" s="17">
        <f t="shared" si="27"/>
        <v>17.5</v>
      </c>
      <c r="W379" s="7">
        <f t="shared" si="28"/>
        <v>1</v>
      </c>
      <c r="X379" s="7" t="str">
        <f>IF(W379&gt;([1]calculations!$B$1+[1]calculations!$B$2),"YES","")</f>
        <v/>
      </c>
      <c r="Y379" s="7" t="str">
        <f>IF($X379="YES",VLOOKUP($F379,'[1]Editors Rescore'!$F$2:$M$103,8,FALSE),"")</f>
        <v/>
      </c>
      <c r="Z379" s="18">
        <f t="shared" si="29"/>
        <v>17.5</v>
      </c>
    </row>
    <row r="380" spans="1:26" ht="30" x14ac:dyDescent="0.25">
      <c r="A380" s="22" t="s">
        <v>1007</v>
      </c>
      <c r="B380" s="23" t="s">
        <v>1008</v>
      </c>
      <c r="C380" s="23" t="s">
        <v>1009</v>
      </c>
      <c r="D380" s="7" t="s">
        <v>37</v>
      </c>
      <c r="E380" s="7" t="s">
        <v>38</v>
      </c>
      <c r="F380" s="7">
        <v>29369256</v>
      </c>
      <c r="G380" s="7" t="s">
        <v>82</v>
      </c>
      <c r="H380" s="20" t="s">
        <v>84</v>
      </c>
      <c r="I380" s="7" t="s">
        <v>109</v>
      </c>
      <c r="J380" s="21"/>
      <c r="K380" s="21"/>
      <c r="L380" s="59">
        <v>4</v>
      </c>
      <c r="M380" s="7">
        <v>4</v>
      </c>
      <c r="N380" s="59">
        <v>4</v>
      </c>
      <c r="O380" s="7">
        <v>4</v>
      </c>
      <c r="P380" s="59">
        <v>3</v>
      </c>
      <c r="Q380" s="7">
        <v>4</v>
      </c>
      <c r="R380" s="59">
        <v>2</v>
      </c>
      <c r="S380" s="7">
        <v>4</v>
      </c>
      <c r="T380" s="16">
        <f t="shared" si="25"/>
        <v>13</v>
      </c>
      <c r="U380" s="7">
        <f t="shared" si="26"/>
        <v>16</v>
      </c>
      <c r="V380" s="17">
        <f t="shared" si="27"/>
        <v>14.5</v>
      </c>
      <c r="W380" s="7">
        <f t="shared" si="28"/>
        <v>3</v>
      </c>
      <c r="X380" s="7" t="str">
        <f>IF(W380&gt;([1]calculations!$B$1+[1]calculations!$B$2),"YES","")</f>
        <v/>
      </c>
      <c r="Y380" s="7" t="str">
        <f>IF($X380="YES",VLOOKUP($F380,'[1]Editors Rescore'!$F$2:$M$103,8,FALSE),"")</f>
        <v/>
      </c>
      <c r="Z380" s="18">
        <f t="shared" si="29"/>
        <v>14.5</v>
      </c>
    </row>
    <row r="381" spans="1:26" ht="30" x14ac:dyDescent="0.25">
      <c r="A381" s="33" t="s">
        <v>1010</v>
      </c>
      <c r="B381" s="10" t="s">
        <v>1011</v>
      </c>
      <c r="C381" s="23" t="s">
        <v>442</v>
      </c>
      <c r="D381" s="7" t="s">
        <v>29</v>
      </c>
      <c r="E381" s="7" t="s">
        <v>30</v>
      </c>
      <c r="F381" s="7">
        <v>30050724</v>
      </c>
      <c r="G381" s="7" t="s">
        <v>82</v>
      </c>
      <c r="H381" s="20" t="s">
        <v>109</v>
      </c>
      <c r="I381" s="7" t="s">
        <v>106</v>
      </c>
      <c r="J381" s="20">
        <v>5</v>
      </c>
      <c r="K381" s="7">
        <v>5</v>
      </c>
      <c r="L381" s="20">
        <v>3</v>
      </c>
      <c r="M381" s="7">
        <v>3</v>
      </c>
      <c r="N381" s="21"/>
      <c r="O381" s="21"/>
      <c r="P381" s="20">
        <v>3</v>
      </c>
      <c r="Q381" s="7">
        <v>5</v>
      </c>
      <c r="R381" s="20">
        <v>3</v>
      </c>
      <c r="S381" s="7">
        <v>4</v>
      </c>
      <c r="T381" s="16">
        <f t="shared" si="25"/>
        <v>14</v>
      </c>
      <c r="U381" s="7">
        <f t="shared" si="26"/>
        <v>17</v>
      </c>
      <c r="V381" s="17">
        <f t="shared" si="27"/>
        <v>15.5</v>
      </c>
      <c r="W381" s="7">
        <f t="shared" si="28"/>
        <v>3</v>
      </c>
      <c r="X381" s="7" t="str">
        <f>IF(W381&gt;([1]calculations!$B$1+[1]calculations!$B$2),"YES","")</f>
        <v/>
      </c>
      <c r="Y381" s="7" t="str">
        <f>IF($X381="YES",VLOOKUP($F381,'[1]Editors Rescore'!$F$2:$M$103,8,FALSE),"")</f>
        <v/>
      </c>
      <c r="Z381" s="18">
        <f t="shared" si="29"/>
        <v>15.5</v>
      </c>
    </row>
    <row r="382" spans="1:26" ht="60" x14ac:dyDescent="0.25">
      <c r="A382" s="10" t="s">
        <v>1012</v>
      </c>
      <c r="B382" s="23" t="s">
        <v>1013</v>
      </c>
      <c r="C382" s="23" t="s">
        <v>1014</v>
      </c>
      <c r="D382" s="7" t="s">
        <v>37</v>
      </c>
      <c r="E382" s="13" t="s">
        <v>38</v>
      </c>
      <c r="F382" s="7">
        <v>29613935</v>
      </c>
      <c r="G382" s="13" t="s">
        <v>45</v>
      </c>
      <c r="H382" s="20" t="s">
        <v>46</v>
      </c>
      <c r="I382" s="7" t="s">
        <v>47</v>
      </c>
      <c r="J382" s="21"/>
      <c r="K382" s="21"/>
      <c r="L382" s="16">
        <v>2</v>
      </c>
      <c r="M382" s="62">
        <v>1</v>
      </c>
      <c r="N382" s="16">
        <v>1</v>
      </c>
      <c r="O382" s="62">
        <v>0</v>
      </c>
      <c r="P382" s="16">
        <v>5</v>
      </c>
      <c r="Q382" s="62">
        <v>4</v>
      </c>
      <c r="R382" s="16">
        <v>5</v>
      </c>
      <c r="S382" s="62">
        <v>1</v>
      </c>
      <c r="T382" s="16">
        <f t="shared" si="25"/>
        <v>13</v>
      </c>
      <c r="U382" s="7">
        <f t="shared" si="26"/>
        <v>6</v>
      </c>
      <c r="V382" s="17">
        <f t="shared" si="27"/>
        <v>9.5</v>
      </c>
      <c r="W382" s="7">
        <f t="shared" si="28"/>
        <v>7</v>
      </c>
      <c r="X382" s="7" t="str">
        <f>IF(W382&gt;([1]calculations!$B$1+[1]calculations!$B$2),"YES","")</f>
        <v>YES</v>
      </c>
      <c r="Y382" s="7">
        <f>IF($X382="YES",VLOOKUP($F382,'[1]Editors Rescore'!$F$2:$M$103,8,FALSE),"")</f>
        <v>7</v>
      </c>
      <c r="Z382" s="18">
        <f t="shared" si="29"/>
        <v>8.6666666666666661</v>
      </c>
    </row>
    <row r="383" spans="1:26" ht="45" x14ac:dyDescent="0.25">
      <c r="A383" s="22" t="s">
        <v>1015</v>
      </c>
      <c r="B383" s="10" t="s">
        <v>1016</v>
      </c>
      <c r="C383" s="10" t="s">
        <v>36</v>
      </c>
      <c r="D383" s="7" t="s">
        <v>37</v>
      </c>
      <c r="E383" s="7" t="s">
        <v>38</v>
      </c>
      <c r="F383" s="7">
        <v>29743037</v>
      </c>
      <c r="G383" s="7" t="s">
        <v>31</v>
      </c>
      <c r="H383" s="25" t="s">
        <v>32</v>
      </c>
      <c r="I383" s="7" t="s">
        <v>33</v>
      </c>
      <c r="J383" s="21"/>
      <c r="K383" s="21"/>
      <c r="L383" s="63">
        <v>3</v>
      </c>
      <c r="M383" s="7">
        <v>3</v>
      </c>
      <c r="N383" s="63">
        <v>4</v>
      </c>
      <c r="O383" s="7">
        <v>4</v>
      </c>
      <c r="P383" s="63">
        <v>5</v>
      </c>
      <c r="Q383" s="7">
        <v>3</v>
      </c>
      <c r="R383" s="63">
        <v>5</v>
      </c>
      <c r="S383" s="7">
        <v>4</v>
      </c>
      <c r="T383" s="16">
        <f t="shared" si="25"/>
        <v>17</v>
      </c>
      <c r="U383" s="7">
        <f t="shared" si="26"/>
        <v>14</v>
      </c>
      <c r="V383" s="17">
        <f t="shared" si="27"/>
        <v>15.5</v>
      </c>
      <c r="W383" s="7">
        <f t="shared" si="28"/>
        <v>3</v>
      </c>
      <c r="X383" s="7" t="str">
        <f>IF(W383&gt;([1]calculations!$B$1+[1]calculations!$B$2),"YES","")</f>
        <v/>
      </c>
      <c r="Y383" s="7" t="str">
        <f>IF($X383="YES",VLOOKUP($F383,'[1]Editors Rescore'!$F$2:$M$103,8,FALSE),"")</f>
        <v/>
      </c>
      <c r="Z383" s="18">
        <f t="shared" si="29"/>
        <v>15.5</v>
      </c>
    </row>
    <row r="384" spans="1:26" ht="30" x14ac:dyDescent="0.25">
      <c r="A384" s="22" t="s">
        <v>1017</v>
      </c>
      <c r="B384" s="10" t="s">
        <v>1018</v>
      </c>
      <c r="C384" s="10" t="s">
        <v>283</v>
      </c>
      <c r="D384" s="7" t="s">
        <v>37</v>
      </c>
      <c r="E384" s="7" t="s">
        <v>38</v>
      </c>
      <c r="F384" s="7">
        <v>29258949</v>
      </c>
      <c r="G384" s="7" t="s">
        <v>82</v>
      </c>
      <c r="H384" s="20" t="s">
        <v>106</v>
      </c>
      <c r="I384" s="7" t="s">
        <v>83</v>
      </c>
      <c r="J384" s="21"/>
      <c r="K384" s="21"/>
      <c r="L384" s="20">
        <v>4</v>
      </c>
      <c r="M384" s="7">
        <v>3</v>
      </c>
      <c r="N384" s="20">
        <v>1</v>
      </c>
      <c r="O384" s="7">
        <v>1</v>
      </c>
      <c r="P384" s="20">
        <v>5</v>
      </c>
      <c r="Q384" s="7">
        <v>2</v>
      </c>
      <c r="R384" s="20">
        <v>5</v>
      </c>
      <c r="S384" s="7">
        <v>2</v>
      </c>
      <c r="T384" s="16">
        <f t="shared" si="25"/>
        <v>15</v>
      </c>
      <c r="U384" s="7">
        <f t="shared" si="26"/>
        <v>8</v>
      </c>
      <c r="V384" s="17">
        <f t="shared" si="27"/>
        <v>11.5</v>
      </c>
      <c r="W384" s="7">
        <f t="shared" si="28"/>
        <v>7</v>
      </c>
      <c r="X384" s="7" t="str">
        <f>IF(W384&gt;([1]calculations!$B$1+[1]calculations!$B$2),"YES","")</f>
        <v>YES</v>
      </c>
      <c r="Y384" s="7">
        <f>IF($X384="YES",VLOOKUP($F384,'[1]Editors Rescore'!$F$2:$M$103,8,FALSE),"")</f>
        <v>12</v>
      </c>
      <c r="Z384" s="18">
        <f t="shared" si="29"/>
        <v>11.666666666666666</v>
      </c>
    </row>
    <row r="385" spans="1:26" ht="45" x14ac:dyDescent="0.25">
      <c r="A385" s="22" t="s">
        <v>1019</v>
      </c>
      <c r="B385" s="23" t="s">
        <v>1020</v>
      </c>
      <c r="C385" s="10" t="s">
        <v>190</v>
      </c>
      <c r="D385" s="7" t="s">
        <v>37</v>
      </c>
      <c r="E385" s="7" t="s">
        <v>38</v>
      </c>
      <c r="F385" s="30">
        <v>30498587</v>
      </c>
      <c r="G385" s="30" t="s">
        <v>56</v>
      </c>
      <c r="H385" s="31" t="s">
        <v>57</v>
      </c>
      <c r="I385" s="7" t="s">
        <v>78</v>
      </c>
      <c r="J385" s="21"/>
      <c r="K385" s="21"/>
      <c r="L385" s="20">
        <v>4</v>
      </c>
      <c r="M385" s="7">
        <v>4</v>
      </c>
      <c r="N385" s="20">
        <v>4</v>
      </c>
      <c r="O385" s="7">
        <v>4</v>
      </c>
      <c r="P385" s="20">
        <v>5</v>
      </c>
      <c r="Q385" s="7">
        <v>5</v>
      </c>
      <c r="R385" s="20">
        <v>3</v>
      </c>
      <c r="S385" s="7">
        <v>5</v>
      </c>
      <c r="T385" s="16">
        <f t="shared" si="25"/>
        <v>16</v>
      </c>
      <c r="U385" s="7">
        <f t="shared" si="26"/>
        <v>18</v>
      </c>
      <c r="V385" s="17">
        <f t="shared" si="27"/>
        <v>17</v>
      </c>
      <c r="W385" s="7">
        <f t="shared" si="28"/>
        <v>2</v>
      </c>
      <c r="X385" s="7" t="str">
        <f>IF(W385&gt;([1]calculations!$B$1+[1]calculations!$B$2),"YES","")</f>
        <v/>
      </c>
      <c r="Y385" s="7" t="str">
        <f>IF($X385="YES",VLOOKUP($F385,'[1]Editors Rescore'!$F$2:$M$103,8,FALSE),"")</f>
        <v/>
      </c>
      <c r="Z385" s="18">
        <f t="shared" si="29"/>
        <v>17</v>
      </c>
    </row>
    <row r="386" spans="1:26" ht="30" x14ac:dyDescent="0.25">
      <c r="A386" s="33" t="s">
        <v>1021</v>
      </c>
      <c r="B386" s="23" t="s">
        <v>1022</v>
      </c>
      <c r="C386" s="23" t="s">
        <v>283</v>
      </c>
      <c r="D386" s="7" t="s">
        <v>37</v>
      </c>
      <c r="E386" s="7" t="s">
        <v>38</v>
      </c>
      <c r="F386" s="7">
        <v>29530703</v>
      </c>
      <c r="G386" s="7" t="s">
        <v>56</v>
      </c>
      <c r="H386" s="20" t="s">
        <v>61</v>
      </c>
      <c r="I386" s="7" t="s">
        <v>57</v>
      </c>
      <c r="J386" s="21"/>
      <c r="K386" s="21"/>
      <c r="L386" s="20">
        <v>4</v>
      </c>
      <c r="M386" s="7">
        <v>4</v>
      </c>
      <c r="N386" s="20">
        <v>4</v>
      </c>
      <c r="O386" s="7">
        <v>4</v>
      </c>
      <c r="P386" s="20">
        <v>3</v>
      </c>
      <c r="Q386" s="7">
        <v>3</v>
      </c>
      <c r="R386" s="20">
        <v>3</v>
      </c>
      <c r="S386" s="7">
        <v>3</v>
      </c>
      <c r="T386" s="16">
        <f t="shared" si="25"/>
        <v>14</v>
      </c>
      <c r="U386" s="7">
        <f t="shared" si="26"/>
        <v>14</v>
      </c>
      <c r="V386" s="17">
        <f t="shared" si="27"/>
        <v>14</v>
      </c>
      <c r="W386" s="7">
        <f t="shared" si="28"/>
        <v>0</v>
      </c>
      <c r="X386" s="7" t="str">
        <f>IF(W386&gt;([1]calculations!$B$1+[1]calculations!$B$2),"YES","")</f>
        <v/>
      </c>
      <c r="Y386" s="7" t="str">
        <f>IF($X386="YES",VLOOKUP($F386,'[1]Editors Rescore'!$F$2:$M$103,8,FALSE),"")</f>
        <v/>
      </c>
      <c r="Z386" s="18">
        <f t="shared" si="29"/>
        <v>14</v>
      </c>
    </row>
    <row r="387" spans="1:26" ht="30" x14ac:dyDescent="0.25">
      <c r="A387" s="22" t="s">
        <v>1023</v>
      </c>
      <c r="B387" s="23" t="s">
        <v>1024</v>
      </c>
      <c r="C387" s="23" t="s">
        <v>1025</v>
      </c>
      <c r="D387" s="7" t="s">
        <v>37</v>
      </c>
      <c r="E387" s="13" t="s">
        <v>30</v>
      </c>
      <c r="F387" s="7">
        <v>29913535</v>
      </c>
      <c r="G387" s="13" t="s">
        <v>45</v>
      </c>
      <c r="H387" s="20" t="s">
        <v>47</v>
      </c>
      <c r="I387" s="7" t="s">
        <v>88</v>
      </c>
      <c r="J387" s="16">
        <v>4</v>
      </c>
      <c r="K387" s="7">
        <v>5</v>
      </c>
      <c r="L387" s="16">
        <v>1</v>
      </c>
      <c r="M387" s="7">
        <v>0</v>
      </c>
      <c r="N387" s="21"/>
      <c r="O387" s="21"/>
      <c r="P387" s="16">
        <v>2</v>
      </c>
      <c r="Q387" s="7">
        <v>5</v>
      </c>
      <c r="R387" s="16">
        <v>3</v>
      </c>
      <c r="S387" s="7">
        <v>4</v>
      </c>
      <c r="T387" s="16">
        <f t="shared" ref="T387:T450" si="30">J387+L387+N387+P387+R387</f>
        <v>10</v>
      </c>
      <c r="U387" s="7">
        <f t="shared" ref="U387:U450" si="31">K387+M387+O387+Q387+S387</f>
        <v>14</v>
      </c>
      <c r="V387" s="17">
        <f t="shared" ref="V387:V450" si="32">AVERAGE(T387:U387)</f>
        <v>12</v>
      </c>
      <c r="W387" s="7">
        <f t="shared" ref="W387:W450" si="33">ABS(T387-U387)</f>
        <v>4</v>
      </c>
      <c r="X387" s="7" t="str">
        <f>IF(W387&gt;([1]calculations!$B$1+[1]calculations!$B$2),"YES","")</f>
        <v/>
      </c>
      <c r="Y387" s="7" t="str">
        <f>IF($X387="YES",VLOOKUP($F387,'[1]Editors Rescore'!$F$2:$M$103,8,FALSE),"")</f>
        <v/>
      </c>
      <c r="Z387" s="18">
        <f t="shared" ref="Z387:Z450" si="34">IF(X387="YES",AVERAGE(T387,U387,Y387),V387)</f>
        <v>12</v>
      </c>
    </row>
    <row r="388" spans="1:26" ht="45" x14ac:dyDescent="0.25">
      <c r="A388" s="22" t="s">
        <v>1026</v>
      </c>
      <c r="B388" s="10" t="s">
        <v>1027</v>
      </c>
      <c r="C388" s="10" t="s">
        <v>1028</v>
      </c>
      <c r="D388" s="7" t="s">
        <v>29</v>
      </c>
      <c r="E388" s="7" t="s">
        <v>30</v>
      </c>
      <c r="F388" s="7">
        <v>30082308</v>
      </c>
      <c r="G388" s="13" t="s">
        <v>39</v>
      </c>
      <c r="H388" s="20" t="s">
        <v>40</v>
      </c>
      <c r="I388" s="7" t="s">
        <v>41</v>
      </c>
      <c r="J388" s="20">
        <v>4</v>
      </c>
      <c r="K388" s="7">
        <v>4</v>
      </c>
      <c r="L388" s="20">
        <v>1</v>
      </c>
      <c r="M388" s="7">
        <v>0</v>
      </c>
      <c r="N388" s="21"/>
      <c r="O388" s="21"/>
      <c r="P388" s="20">
        <v>4</v>
      </c>
      <c r="Q388" s="7">
        <v>5</v>
      </c>
      <c r="R388" s="20">
        <v>1</v>
      </c>
      <c r="S388" s="7">
        <v>4</v>
      </c>
      <c r="T388" s="16">
        <f t="shared" si="30"/>
        <v>10</v>
      </c>
      <c r="U388" s="7">
        <f t="shared" si="31"/>
        <v>13</v>
      </c>
      <c r="V388" s="17">
        <f t="shared" si="32"/>
        <v>11.5</v>
      </c>
      <c r="W388" s="7">
        <f t="shared" si="33"/>
        <v>3</v>
      </c>
      <c r="X388" s="7" t="str">
        <f>IF(W388&gt;([1]calculations!$B$1+[1]calculations!$B$2),"YES","")</f>
        <v/>
      </c>
      <c r="Y388" s="7" t="str">
        <f>IF($X388="YES",VLOOKUP($F388,'[1]Editors Rescore'!$F$2:$M$103,8,FALSE),"")</f>
        <v/>
      </c>
      <c r="Z388" s="18">
        <f t="shared" si="34"/>
        <v>11.5</v>
      </c>
    </row>
    <row r="389" spans="1:26" ht="45" x14ac:dyDescent="0.25">
      <c r="A389" s="22" t="s">
        <v>1029</v>
      </c>
      <c r="B389" s="10" t="s">
        <v>1030</v>
      </c>
      <c r="C389" s="10" t="s">
        <v>99</v>
      </c>
      <c r="D389" s="7" t="s">
        <v>51</v>
      </c>
      <c r="E389" s="7" t="s">
        <v>38</v>
      </c>
      <c r="F389" s="7">
        <v>29669616</v>
      </c>
      <c r="G389" s="7" t="s">
        <v>31</v>
      </c>
      <c r="H389" s="25" t="s">
        <v>52</v>
      </c>
      <c r="I389" s="7" t="s">
        <v>32</v>
      </c>
      <c r="J389" s="21"/>
      <c r="K389" s="21"/>
      <c r="L389" s="25">
        <v>5</v>
      </c>
      <c r="M389" s="7">
        <v>5</v>
      </c>
      <c r="N389" s="25">
        <v>4</v>
      </c>
      <c r="O389" s="7">
        <v>4</v>
      </c>
      <c r="P389" s="25">
        <v>1</v>
      </c>
      <c r="Q389" s="7">
        <v>3</v>
      </c>
      <c r="R389" s="25">
        <v>2</v>
      </c>
      <c r="S389" s="7">
        <v>5</v>
      </c>
      <c r="T389" s="16">
        <f t="shared" si="30"/>
        <v>12</v>
      </c>
      <c r="U389" s="7">
        <f t="shared" si="31"/>
        <v>17</v>
      </c>
      <c r="V389" s="17">
        <f t="shared" si="32"/>
        <v>14.5</v>
      </c>
      <c r="W389" s="7">
        <f t="shared" si="33"/>
        <v>5</v>
      </c>
      <c r="X389" s="7" t="str">
        <f>IF(W389&gt;([1]calculations!$B$1+[1]calculations!$B$2),"YES","")</f>
        <v>YES</v>
      </c>
      <c r="Y389" s="7">
        <f>IF($X389="YES",VLOOKUP($F389,'[1]Editors Rescore'!$F$2:$M$103,8,FALSE),"")</f>
        <v>14</v>
      </c>
      <c r="Z389" s="18">
        <f t="shared" si="34"/>
        <v>14.333333333333334</v>
      </c>
    </row>
    <row r="390" spans="1:26" ht="45" x14ac:dyDescent="0.25">
      <c r="A390" s="33" t="s">
        <v>1031</v>
      </c>
      <c r="B390" s="10" t="s">
        <v>1032</v>
      </c>
      <c r="C390" s="23" t="s">
        <v>269</v>
      </c>
      <c r="D390" s="7" t="s">
        <v>37</v>
      </c>
      <c r="E390" s="13" t="s">
        <v>38</v>
      </c>
      <c r="F390" s="7">
        <v>29652944</v>
      </c>
      <c r="G390" s="7" t="s">
        <v>45</v>
      </c>
      <c r="H390" s="14" t="s">
        <v>88</v>
      </c>
      <c r="I390" s="7" t="s">
        <v>69</v>
      </c>
      <c r="J390" s="21"/>
      <c r="K390" s="21"/>
      <c r="L390" s="16">
        <v>3</v>
      </c>
      <c r="M390" s="7">
        <v>4</v>
      </c>
      <c r="N390" s="16">
        <v>2</v>
      </c>
      <c r="O390" s="7">
        <v>1</v>
      </c>
      <c r="P390" s="16">
        <v>3</v>
      </c>
      <c r="Q390" s="7">
        <v>5</v>
      </c>
      <c r="R390" s="16">
        <v>3</v>
      </c>
      <c r="S390" s="7">
        <v>2</v>
      </c>
      <c r="T390" s="16">
        <f t="shared" si="30"/>
        <v>11</v>
      </c>
      <c r="U390" s="7">
        <f t="shared" si="31"/>
        <v>12</v>
      </c>
      <c r="V390" s="17">
        <f t="shared" si="32"/>
        <v>11.5</v>
      </c>
      <c r="W390" s="7">
        <f t="shared" si="33"/>
        <v>1</v>
      </c>
      <c r="X390" s="7" t="str">
        <f>IF(W390&gt;([1]calculations!$B$1+[1]calculations!$B$2),"YES","")</f>
        <v/>
      </c>
      <c r="Y390" s="7" t="str">
        <f>IF($X390="YES",VLOOKUP($F390,'[1]Editors Rescore'!$F$2:$M$103,8,FALSE),"")</f>
        <v/>
      </c>
      <c r="Z390" s="18">
        <f t="shared" si="34"/>
        <v>11.5</v>
      </c>
    </row>
    <row r="391" spans="1:26" ht="60" x14ac:dyDescent="0.25">
      <c r="A391" s="23" t="s">
        <v>1033</v>
      </c>
      <c r="B391" s="10" t="s">
        <v>1034</v>
      </c>
      <c r="C391" s="10" t="s">
        <v>263</v>
      </c>
      <c r="D391" s="13" t="s">
        <v>37</v>
      </c>
      <c r="E391" s="13" t="s">
        <v>38</v>
      </c>
      <c r="F391" s="13">
        <v>29304039</v>
      </c>
      <c r="G391" s="13" t="s">
        <v>82</v>
      </c>
      <c r="H391" s="14" t="s">
        <v>106</v>
      </c>
      <c r="I391" s="13" t="s">
        <v>83</v>
      </c>
      <c r="J391" s="21"/>
      <c r="K391" s="21"/>
      <c r="L391" s="14">
        <v>3</v>
      </c>
      <c r="M391" s="13">
        <v>1</v>
      </c>
      <c r="N391" s="14">
        <v>4</v>
      </c>
      <c r="O391" s="13">
        <v>3</v>
      </c>
      <c r="P391" s="14">
        <v>5</v>
      </c>
      <c r="Q391" s="13">
        <v>2</v>
      </c>
      <c r="R391" s="14">
        <v>3</v>
      </c>
      <c r="S391" s="13">
        <v>2</v>
      </c>
      <c r="T391" s="47">
        <f t="shared" si="30"/>
        <v>15</v>
      </c>
      <c r="U391" s="13">
        <f t="shared" si="31"/>
        <v>8</v>
      </c>
      <c r="V391" s="48">
        <f t="shared" si="32"/>
        <v>11.5</v>
      </c>
      <c r="W391" s="7">
        <f t="shared" si="33"/>
        <v>7</v>
      </c>
      <c r="X391" s="7" t="str">
        <f>IF(W391&gt;([1]calculations!$B$1+[1]calculations!$B$2),"YES","")</f>
        <v>YES</v>
      </c>
      <c r="Y391" s="7">
        <f>IF($X391="YES",VLOOKUP($F391,'[1]Editors Rescore'!$F$2:$M$103,8,FALSE),"")</f>
        <v>14</v>
      </c>
      <c r="Z391" s="18">
        <f t="shared" si="34"/>
        <v>12.333333333333334</v>
      </c>
    </row>
    <row r="392" spans="1:26" ht="30" x14ac:dyDescent="0.25">
      <c r="A392" s="22" t="s">
        <v>1035</v>
      </c>
      <c r="B392" s="10" t="s">
        <v>1036</v>
      </c>
      <c r="C392" s="10" t="s">
        <v>172</v>
      </c>
      <c r="D392" s="7" t="s">
        <v>51</v>
      </c>
      <c r="E392" s="7" t="s">
        <v>38</v>
      </c>
      <c r="F392" s="7">
        <v>30456156</v>
      </c>
      <c r="G392" s="7" t="s">
        <v>31</v>
      </c>
      <c r="H392" s="25" t="s">
        <v>33</v>
      </c>
      <c r="I392" s="7" t="s">
        <v>65</v>
      </c>
      <c r="J392" s="21"/>
      <c r="K392" s="21"/>
      <c r="L392" s="25">
        <v>3</v>
      </c>
      <c r="M392" s="7">
        <v>3</v>
      </c>
      <c r="N392" s="25">
        <v>4</v>
      </c>
      <c r="O392" s="7">
        <v>4</v>
      </c>
      <c r="P392" s="25">
        <v>3</v>
      </c>
      <c r="Q392" s="7">
        <v>3</v>
      </c>
      <c r="R392" s="25">
        <v>4</v>
      </c>
      <c r="S392" s="7">
        <v>3</v>
      </c>
      <c r="T392" s="16">
        <f t="shared" si="30"/>
        <v>14</v>
      </c>
      <c r="U392" s="7">
        <f t="shared" si="31"/>
        <v>13</v>
      </c>
      <c r="V392" s="17">
        <f t="shared" si="32"/>
        <v>13.5</v>
      </c>
      <c r="W392" s="7">
        <f t="shared" si="33"/>
        <v>1</v>
      </c>
      <c r="X392" s="7" t="str">
        <f>IF(W392&gt;([1]calculations!$B$1+[1]calculations!$B$2),"YES","")</f>
        <v/>
      </c>
      <c r="Y392" s="7" t="str">
        <f>IF($X392="YES",VLOOKUP($F392,'[1]Editors Rescore'!$F$2:$M$103,8,FALSE),"")</f>
        <v/>
      </c>
      <c r="Z392" s="18">
        <f t="shared" si="34"/>
        <v>13.5</v>
      </c>
    </row>
    <row r="393" spans="1:26" ht="30" x14ac:dyDescent="0.25">
      <c r="A393" s="22" t="s">
        <v>1037</v>
      </c>
      <c r="B393" s="10" t="s">
        <v>1038</v>
      </c>
      <c r="C393" s="10" t="s">
        <v>1039</v>
      </c>
      <c r="D393" s="7" t="s">
        <v>37</v>
      </c>
      <c r="E393" s="7" t="s">
        <v>38</v>
      </c>
      <c r="F393" s="7">
        <v>29713235</v>
      </c>
      <c r="G393" s="7" t="s">
        <v>31</v>
      </c>
      <c r="H393" s="25" t="s">
        <v>33</v>
      </c>
      <c r="I393" s="7" t="s">
        <v>65</v>
      </c>
      <c r="J393" s="21"/>
      <c r="K393" s="21"/>
      <c r="L393" s="25">
        <v>3</v>
      </c>
      <c r="M393" s="7">
        <v>2</v>
      </c>
      <c r="N393" s="25">
        <v>4</v>
      </c>
      <c r="O393" s="7">
        <v>4</v>
      </c>
      <c r="P393" s="25">
        <v>3</v>
      </c>
      <c r="Q393" s="7">
        <v>1</v>
      </c>
      <c r="R393" s="25">
        <v>4</v>
      </c>
      <c r="S393" s="7">
        <v>3</v>
      </c>
      <c r="T393" s="16">
        <f t="shared" si="30"/>
        <v>14</v>
      </c>
      <c r="U393" s="7">
        <f t="shared" si="31"/>
        <v>10</v>
      </c>
      <c r="V393" s="17">
        <f t="shared" si="32"/>
        <v>12</v>
      </c>
      <c r="W393" s="7">
        <f t="shared" si="33"/>
        <v>4</v>
      </c>
      <c r="X393" s="7" t="str">
        <f>IF(W393&gt;([1]calculations!$B$1+[1]calculations!$B$2),"YES","")</f>
        <v/>
      </c>
      <c r="Y393" s="7" t="str">
        <f>IF($X393="YES",VLOOKUP($F393,'[1]Editors Rescore'!$F$2:$M$103,8,FALSE),"")</f>
        <v/>
      </c>
      <c r="Z393" s="18">
        <f t="shared" si="34"/>
        <v>12</v>
      </c>
    </row>
    <row r="394" spans="1:26" ht="30" x14ac:dyDescent="0.25">
      <c r="A394" s="33" t="s">
        <v>1040</v>
      </c>
      <c r="B394" s="23" t="s">
        <v>1041</v>
      </c>
      <c r="C394" s="23" t="s">
        <v>283</v>
      </c>
      <c r="D394" s="7" t="s">
        <v>37</v>
      </c>
      <c r="E394" s="7" t="s">
        <v>38</v>
      </c>
      <c r="F394" s="7">
        <v>29530681</v>
      </c>
      <c r="G394" s="7" t="s">
        <v>56</v>
      </c>
      <c r="H394" s="20" t="s">
        <v>61</v>
      </c>
      <c r="I394" s="7" t="s">
        <v>57</v>
      </c>
      <c r="J394" s="21"/>
      <c r="K394" s="21"/>
      <c r="L394" s="59">
        <v>4</v>
      </c>
      <c r="M394" s="7">
        <v>3</v>
      </c>
      <c r="N394" s="59">
        <v>3</v>
      </c>
      <c r="O394" s="7">
        <v>3</v>
      </c>
      <c r="P394" s="59">
        <v>5</v>
      </c>
      <c r="Q394" s="7">
        <v>5</v>
      </c>
      <c r="R394" s="59">
        <v>3</v>
      </c>
      <c r="S394" s="7">
        <v>3</v>
      </c>
      <c r="T394" s="16">
        <f t="shared" si="30"/>
        <v>15</v>
      </c>
      <c r="U394" s="7">
        <f t="shared" si="31"/>
        <v>14</v>
      </c>
      <c r="V394" s="17">
        <f t="shared" si="32"/>
        <v>14.5</v>
      </c>
      <c r="W394" s="7">
        <f t="shared" si="33"/>
        <v>1</v>
      </c>
      <c r="X394" s="7" t="str">
        <f>IF(W394&gt;([1]calculations!$B$1+[1]calculations!$B$2),"YES","")</f>
        <v/>
      </c>
      <c r="Y394" s="7" t="str">
        <f>IF($X394="YES",VLOOKUP($F394,'[1]Editors Rescore'!$F$2:$M$103,8,FALSE),"")</f>
        <v/>
      </c>
      <c r="Z394" s="18">
        <f t="shared" si="34"/>
        <v>14.5</v>
      </c>
    </row>
    <row r="395" spans="1:26" ht="30" x14ac:dyDescent="0.25">
      <c r="A395" s="22" t="s">
        <v>1042</v>
      </c>
      <c r="B395" s="10" t="s">
        <v>1043</v>
      </c>
      <c r="C395" s="10" t="s">
        <v>1044</v>
      </c>
      <c r="D395" s="13" t="s">
        <v>37</v>
      </c>
      <c r="E395" s="13" t="s">
        <v>38</v>
      </c>
      <c r="F395" s="13">
        <v>29657372</v>
      </c>
      <c r="G395" s="7" t="s">
        <v>45</v>
      </c>
      <c r="H395" s="20" t="s">
        <v>69</v>
      </c>
      <c r="I395" s="7" t="s">
        <v>46</v>
      </c>
      <c r="J395" s="21"/>
      <c r="K395" s="21"/>
      <c r="L395" s="16">
        <v>4</v>
      </c>
      <c r="M395" s="7">
        <v>4</v>
      </c>
      <c r="N395" s="16">
        <v>4</v>
      </c>
      <c r="O395" s="7">
        <v>4</v>
      </c>
      <c r="P395" s="16">
        <v>5</v>
      </c>
      <c r="Q395" s="7">
        <v>5</v>
      </c>
      <c r="R395" s="16">
        <v>3</v>
      </c>
      <c r="S395" s="7">
        <v>5</v>
      </c>
      <c r="T395" s="16">
        <f t="shared" si="30"/>
        <v>16</v>
      </c>
      <c r="U395" s="7">
        <f t="shared" si="31"/>
        <v>18</v>
      </c>
      <c r="V395" s="17">
        <f t="shared" si="32"/>
        <v>17</v>
      </c>
      <c r="W395" s="7">
        <f t="shared" si="33"/>
        <v>2</v>
      </c>
      <c r="X395" s="7" t="str">
        <f>IF(W395&gt;([1]calculations!$B$1+[1]calculations!$B$2),"YES","")</f>
        <v/>
      </c>
      <c r="Y395" s="7" t="str">
        <f>IF($X395="YES",VLOOKUP($F395,'[1]Editors Rescore'!$F$2:$M$103,8,FALSE),"")</f>
        <v/>
      </c>
      <c r="Z395" s="18">
        <f t="shared" si="34"/>
        <v>17</v>
      </c>
    </row>
    <row r="396" spans="1:26" ht="45" x14ac:dyDescent="0.25">
      <c r="A396" s="10" t="s">
        <v>1045</v>
      </c>
      <c r="B396" s="10" t="s">
        <v>1046</v>
      </c>
      <c r="C396" s="10" t="s">
        <v>1047</v>
      </c>
      <c r="D396" s="13" t="s">
        <v>29</v>
      </c>
      <c r="E396" s="13" t="s">
        <v>38</v>
      </c>
      <c r="F396" s="13">
        <v>29415738</v>
      </c>
      <c r="G396" s="13" t="s">
        <v>72</v>
      </c>
      <c r="H396" s="20" t="s">
        <v>74</v>
      </c>
      <c r="I396" s="7" t="s">
        <v>73</v>
      </c>
      <c r="J396" s="21"/>
      <c r="K396" s="21"/>
      <c r="L396" s="20">
        <v>2</v>
      </c>
      <c r="M396" s="7">
        <v>4</v>
      </c>
      <c r="N396" s="20">
        <v>4</v>
      </c>
      <c r="O396" s="7">
        <v>1</v>
      </c>
      <c r="P396" s="20">
        <v>5</v>
      </c>
      <c r="Q396" s="7">
        <v>5</v>
      </c>
      <c r="R396" s="20">
        <v>3</v>
      </c>
      <c r="S396" s="7">
        <v>5</v>
      </c>
      <c r="T396" s="16">
        <f t="shared" si="30"/>
        <v>14</v>
      </c>
      <c r="U396" s="7">
        <f t="shared" si="31"/>
        <v>15</v>
      </c>
      <c r="V396" s="17">
        <f t="shared" si="32"/>
        <v>14.5</v>
      </c>
      <c r="W396" s="7">
        <f t="shared" si="33"/>
        <v>1</v>
      </c>
      <c r="X396" s="7" t="str">
        <f>IF(W396&gt;([1]calculations!$B$1+[1]calculations!$B$2),"YES","")</f>
        <v/>
      </c>
      <c r="Y396" s="7" t="str">
        <f>IF($X396="YES",VLOOKUP($F396,'[1]Editors Rescore'!$F$2:$M$103,8,FALSE),"")</f>
        <v/>
      </c>
      <c r="Z396" s="18">
        <f t="shared" si="34"/>
        <v>14.5</v>
      </c>
    </row>
    <row r="397" spans="1:26" ht="30" x14ac:dyDescent="0.25">
      <c r="A397" s="22" t="s">
        <v>1048</v>
      </c>
      <c r="B397" s="10" t="s">
        <v>1049</v>
      </c>
      <c r="C397" s="10" t="s">
        <v>520</v>
      </c>
      <c r="D397" s="7" t="s">
        <v>37</v>
      </c>
      <c r="E397" s="7" t="s">
        <v>38</v>
      </c>
      <c r="F397" s="7">
        <v>9143568</v>
      </c>
      <c r="G397" s="7" t="s">
        <v>82</v>
      </c>
      <c r="H397" s="20" t="s">
        <v>83</v>
      </c>
      <c r="I397" s="7" t="s">
        <v>84</v>
      </c>
      <c r="J397" s="21"/>
      <c r="K397" s="21"/>
      <c r="L397" s="20">
        <v>4</v>
      </c>
      <c r="M397" s="7">
        <v>4</v>
      </c>
      <c r="N397" s="20">
        <v>4</v>
      </c>
      <c r="O397" s="7">
        <v>3</v>
      </c>
      <c r="P397" s="20">
        <v>3</v>
      </c>
      <c r="Q397" s="7">
        <v>5</v>
      </c>
      <c r="R397" s="20">
        <v>3</v>
      </c>
      <c r="S397" s="7">
        <v>3</v>
      </c>
      <c r="T397" s="16">
        <f t="shared" si="30"/>
        <v>14</v>
      </c>
      <c r="U397" s="7">
        <f t="shared" si="31"/>
        <v>15</v>
      </c>
      <c r="V397" s="17">
        <f t="shared" si="32"/>
        <v>14.5</v>
      </c>
      <c r="W397" s="7">
        <f t="shared" si="33"/>
        <v>1</v>
      </c>
      <c r="X397" s="7" t="str">
        <f>IF(W397&gt;([1]calculations!$B$1+[1]calculations!$B$2),"YES","")</f>
        <v/>
      </c>
      <c r="Y397" s="7" t="str">
        <f>IF($X397="YES",VLOOKUP($F397,'[1]Editors Rescore'!$F$2:$M$103,8,FALSE),"")</f>
        <v/>
      </c>
      <c r="Z397" s="18">
        <f t="shared" si="34"/>
        <v>14.5</v>
      </c>
    </row>
    <row r="398" spans="1:26" ht="30" x14ac:dyDescent="0.25">
      <c r="A398" s="33" t="s">
        <v>1050</v>
      </c>
      <c r="B398" s="10" t="s">
        <v>1051</v>
      </c>
      <c r="C398" s="23" t="s">
        <v>407</v>
      </c>
      <c r="D398" s="7" t="s">
        <v>37</v>
      </c>
      <c r="E398" s="7" t="s">
        <v>38</v>
      </c>
      <c r="F398" s="7">
        <v>30072197</v>
      </c>
      <c r="G398" s="7" t="s">
        <v>82</v>
      </c>
      <c r="H398" s="20" t="s">
        <v>109</v>
      </c>
      <c r="I398" s="7" t="s">
        <v>106</v>
      </c>
      <c r="J398" s="21"/>
      <c r="K398" s="21"/>
      <c r="L398" s="20">
        <v>4</v>
      </c>
      <c r="M398" s="7">
        <v>4</v>
      </c>
      <c r="N398" s="20">
        <v>4</v>
      </c>
      <c r="O398" s="7">
        <v>4</v>
      </c>
      <c r="P398" s="20">
        <v>5</v>
      </c>
      <c r="Q398" s="7">
        <v>3</v>
      </c>
      <c r="R398" s="20">
        <v>5</v>
      </c>
      <c r="S398" s="7">
        <v>2</v>
      </c>
      <c r="T398" s="16">
        <f t="shared" si="30"/>
        <v>18</v>
      </c>
      <c r="U398" s="7">
        <f t="shared" si="31"/>
        <v>13</v>
      </c>
      <c r="V398" s="17">
        <f t="shared" si="32"/>
        <v>15.5</v>
      </c>
      <c r="W398" s="7">
        <f t="shared" si="33"/>
        <v>5</v>
      </c>
      <c r="X398" s="7" t="str">
        <f>IF(W398&gt;([1]calculations!$B$1+[1]calculations!$B$2),"YES","")</f>
        <v>YES</v>
      </c>
      <c r="Y398" s="7">
        <f>IF($X398="YES",VLOOKUP($F398,'[1]Editors Rescore'!$F$2:$M$103,8,FALSE),"")</f>
        <v>12</v>
      </c>
      <c r="Z398" s="18">
        <f t="shared" si="34"/>
        <v>14.333333333333334</v>
      </c>
    </row>
    <row r="399" spans="1:26" ht="30" x14ac:dyDescent="0.25">
      <c r="A399" s="10" t="s">
        <v>1052</v>
      </c>
      <c r="B399" s="10" t="s">
        <v>1053</v>
      </c>
      <c r="C399" s="10" t="s">
        <v>148</v>
      </c>
      <c r="D399" s="13" t="s">
        <v>37</v>
      </c>
      <c r="E399" s="13" t="s">
        <v>38</v>
      </c>
      <c r="F399" s="7">
        <v>29541826</v>
      </c>
      <c r="G399" s="13" t="s">
        <v>39</v>
      </c>
      <c r="H399" s="20" t="s">
        <v>41</v>
      </c>
      <c r="I399" s="7" t="s">
        <v>40</v>
      </c>
      <c r="J399" s="21"/>
      <c r="K399" s="21"/>
      <c r="L399" s="20">
        <v>4</v>
      </c>
      <c r="M399" s="7">
        <v>4</v>
      </c>
      <c r="N399" s="20">
        <v>0</v>
      </c>
      <c r="O399" s="7">
        <v>3</v>
      </c>
      <c r="P399" s="20">
        <v>3</v>
      </c>
      <c r="Q399" s="7">
        <v>3</v>
      </c>
      <c r="R399" s="20">
        <v>5</v>
      </c>
      <c r="S399" s="7">
        <v>3</v>
      </c>
      <c r="T399" s="16">
        <f t="shared" si="30"/>
        <v>12</v>
      </c>
      <c r="U399" s="7">
        <f t="shared" si="31"/>
        <v>13</v>
      </c>
      <c r="V399" s="17">
        <f t="shared" si="32"/>
        <v>12.5</v>
      </c>
      <c r="W399" s="7">
        <f t="shared" si="33"/>
        <v>1</v>
      </c>
      <c r="X399" s="7" t="str">
        <f>IF(W399&gt;([1]calculations!$B$1+[1]calculations!$B$2),"YES","")</f>
        <v/>
      </c>
      <c r="Y399" s="7" t="str">
        <f>IF($X399="YES",VLOOKUP($F399,'[1]Editors Rescore'!$F$2:$M$103,8,FALSE),"")</f>
        <v/>
      </c>
      <c r="Z399" s="18">
        <f t="shared" si="34"/>
        <v>12.5</v>
      </c>
    </row>
    <row r="400" spans="1:26" ht="45" x14ac:dyDescent="0.25">
      <c r="A400" s="10" t="s">
        <v>1054</v>
      </c>
      <c r="B400" s="10" t="s">
        <v>1055</v>
      </c>
      <c r="C400" s="10" t="s">
        <v>71</v>
      </c>
      <c r="D400" s="13" t="s">
        <v>29</v>
      </c>
      <c r="E400" s="13" t="s">
        <v>38</v>
      </c>
      <c r="F400" s="55">
        <v>30189623</v>
      </c>
      <c r="G400" s="13" t="s">
        <v>72</v>
      </c>
      <c r="H400" s="20" t="s">
        <v>74</v>
      </c>
      <c r="I400" s="7" t="s">
        <v>73</v>
      </c>
      <c r="J400" s="21"/>
      <c r="K400" s="21"/>
      <c r="L400" s="20">
        <v>2</v>
      </c>
      <c r="M400" s="7">
        <v>4</v>
      </c>
      <c r="N400" s="20">
        <v>4</v>
      </c>
      <c r="O400" s="7">
        <v>4</v>
      </c>
      <c r="P400" s="20">
        <v>5</v>
      </c>
      <c r="Q400" s="7">
        <v>5</v>
      </c>
      <c r="R400" s="20">
        <v>2</v>
      </c>
      <c r="S400" s="7">
        <v>5</v>
      </c>
      <c r="T400" s="16">
        <f t="shared" si="30"/>
        <v>13</v>
      </c>
      <c r="U400" s="7">
        <f t="shared" si="31"/>
        <v>18</v>
      </c>
      <c r="V400" s="17">
        <f t="shared" si="32"/>
        <v>15.5</v>
      </c>
      <c r="W400" s="7">
        <f t="shared" si="33"/>
        <v>5</v>
      </c>
      <c r="X400" s="7" t="str">
        <f>IF(W400&gt;([1]calculations!$B$1+[1]calculations!$B$2),"YES","")</f>
        <v>YES</v>
      </c>
      <c r="Y400" s="7">
        <f>IF($X400="YES",VLOOKUP($F400,'[1]Editors Rescore'!$F$2:$M$103,8,FALSE),"")</f>
        <v>7</v>
      </c>
      <c r="Z400" s="18">
        <f t="shared" si="34"/>
        <v>12.666666666666666</v>
      </c>
    </row>
    <row r="401" spans="1:26" ht="30" x14ac:dyDescent="0.25">
      <c r="A401" s="33" t="s">
        <v>1056</v>
      </c>
      <c r="B401" s="23" t="s">
        <v>1057</v>
      </c>
      <c r="C401" s="23" t="s">
        <v>269</v>
      </c>
      <c r="D401" s="7" t="s">
        <v>37</v>
      </c>
      <c r="E401" s="7" t="s">
        <v>38</v>
      </c>
      <c r="F401" s="68">
        <v>29694406</v>
      </c>
      <c r="G401" s="7" t="s">
        <v>56</v>
      </c>
      <c r="H401" s="20" t="s">
        <v>100</v>
      </c>
      <c r="I401" s="7" t="s">
        <v>61</v>
      </c>
      <c r="J401" s="21"/>
      <c r="K401" s="21"/>
      <c r="L401" s="20">
        <v>3</v>
      </c>
      <c r="M401" s="7">
        <v>4</v>
      </c>
      <c r="N401" s="20">
        <v>4</v>
      </c>
      <c r="O401" s="7">
        <v>4</v>
      </c>
      <c r="P401" s="20">
        <v>3</v>
      </c>
      <c r="Q401" s="7">
        <v>5</v>
      </c>
      <c r="R401" s="20">
        <v>3</v>
      </c>
      <c r="S401" s="7">
        <v>4</v>
      </c>
      <c r="T401" s="16">
        <f t="shared" si="30"/>
        <v>13</v>
      </c>
      <c r="U401" s="7">
        <f t="shared" si="31"/>
        <v>17</v>
      </c>
      <c r="V401" s="17">
        <f t="shared" si="32"/>
        <v>15</v>
      </c>
      <c r="W401" s="7">
        <f t="shared" si="33"/>
        <v>4</v>
      </c>
      <c r="X401" s="7" t="str">
        <f>IF(W401&gt;([1]calculations!$B$1+[1]calculations!$B$2),"YES","")</f>
        <v/>
      </c>
      <c r="Y401" s="7" t="str">
        <f>IF($X401="YES",VLOOKUP($F401,'[1]Editors Rescore'!$F$2:$M$103,8,FALSE),"")</f>
        <v/>
      </c>
      <c r="Z401" s="18">
        <f t="shared" si="34"/>
        <v>15</v>
      </c>
    </row>
    <row r="402" spans="1:26" ht="30" x14ac:dyDescent="0.25">
      <c r="A402" s="10" t="s">
        <v>1058</v>
      </c>
      <c r="B402" s="23" t="s">
        <v>1059</v>
      </c>
      <c r="C402" s="23" t="s">
        <v>225</v>
      </c>
      <c r="D402" s="13" t="s">
        <v>37</v>
      </c>
      <c r="E402" s="13" t="s">
        <v>38</v>
      </c>
      <c r="F402" s="7">
        <v>29950461</v>
      </c>
      <c r="G402" s="13" t="s">
        <v>45</v>
      </c>
      <c r="H402" s="20" t="s">
        <v>46</v>
      </c>
      <c r="I402" s="7" t="s">
        <v>47</v>
      </c>
      <c r="J402" s="21"/>
      <c r="K402" s="21"/>
      <c r="L402" s="16">
        <v>2</v>
      </c>
      <c r="M402" s="7">
        <v>3</v>
      </c>
      <c r="N402" s="16">
        <v>4</v>
      </c>
      <c r="O402" s="7">
        <v>4</v>
      </c>
      <c r="P402" s="16">
        <v>5</v>
      </c>
      <c r="Q402" s="7">
        <v>5</v>
      </c>
      <c r="R402" s="16">
        <v>5</v>
      </c>
      <c r="S402" s="7">
        <v>3</v>
      </c>
      <c r="T402" s="16">
        <f t="shared" si="30"/>
        <v>16</v>
      </c>
      <c r="U402" s="7">
        <f t="shared" si="31"/>
        <v>15</v>
      </c>
      <c r="V402" s="17">
        <f t="shared" si="32"/>
        <v>15.5</v>
      </c>
      <c r="W402" s="7">
        <f t="shared" si="33"/>
        <v>1</v>
      </c>
      <c r="X402" s="7" t="str">
        <f>IF(W402&gt;([1]calculations!$B$1+[1]calculations!$B$2),"YES","")</f>
        <v/>
      </c>
      <c r="Y402" s="7" t="str">
        <f>IF($X402="YES",VLOOKUP($F402,'[1]Editors Rescore'!$F$2:$M$103,8,FALSE),"")</f>
        <v/>
      </c>
      <c r="Z402" s="18">
        <f t="shared" si="34"/>
        <v>15.5</v>
      </c>
    </row>
    <row r="403" spans="1:26" ht="45" x14ac:dyDescent="0.25">
      <c r="A403" s="23" t="s">
        <v>1060</v>
      </c>
      <c r="B403" s="23" t="s">
        <v>1061</v>
      </c>
      <c r="C403" s="23" t="s">
        <v>127</v>
      </c>
      <c r="D403" s="13" t="s">
        <v>37</v>
      </c>
      <c r="E403" s="13" t="s">
        <v>38</v>
      </c>
      <c r="F403" s="7">
        <v>29512480</v>
      </c>
      <c r="G403" s="13" t="s">
        <v>56</v>
      </c>
      <c r="H403" s="20" t="s">
        <v>57</v>
      </c>
      <c r="I403" s="7" t="s">
        <v>112</v>
      </c>
      <c r="J403" s="21"/>
      <c r="K403" s="21"/>
      <c r="L403" s="20">
        <v>3</v>
      </c>
      <c r="M403" s="7">
        <v>3</v>
      </c>
      <c r="N403" s="20">
        <v>4</v>
      </c>
      <c r="O403" s="7">
        <v>3</v>
      </c>
      <c r="P403" s="20">
        <v>5</v>
      </c>
      <c r="Q403" s="7">
        <v>3</v>
      </c>
      <c r="R403" s="20">
        <v>3</v>
      </c>
      <c r="S403" s="7">
        <v>2</v>
      </c>
      <c r="T403" s="16">
        <f t="shared" si="30"/>
        <v>15</v>
      </c>
      <c r="U403" s="7">
        <f t="shared" si="31"/>
        <v>11</v>
      </c>
      <c r="V403" s="17">
        <f t="shared" si="32"/>
        <v>13</v>
      </c>
      <c r="W403" s="7">
        <f t="shared" si="33"/>
        <v>4</v>
      </c>
      <c r="X403" s="7" t="str">
        <f>IF(W403&gt;([1]calculations!$B$1+[1]calculations!$B$2),"YES","")</f>
        <v/>
      </c>
      <c r="Y403" s="7" t="str">
        <f>IF($X403="YES",VLOOKUP($F403,'[1]Editors Rescore'!$F$2:$M$103,8,FALSE),"")</f>
        <v/>
      </c>
      <c r="Z403" s="18">
        <f t="shared" si="34"/>
        <v>13</v>
      </c>
    </row>
    <row r="404" spans="1:26" ht="30" x14ac:dyDescent="0.25">
      <c r="A404" s="33" t="s">
        <v>1062</v>
      </c>
      <c r="B404" s="23" t="s">
        <v>1063</v>
      </c>
      <c r="C404" s="23" t="s">
        <v>306</v>
      </c>
      <c r="D404" s="13" t="s">
        <v>37</v>
      </c>
      <c r="E404" s="13" t="s">
        <v>38</v>
      </c>
      <c r="F404" s="7">
        <v>29560053</v>
      </c>
      <c r="G404" s="13" t="s">
        <v>56</v>
      </c>
      <c r="H404" s="20" t="s">
        <v>57</v>
      </c>
      <c r="I404" s="7" t="s">
        <v>112</v>
      </c>
      <c r="J404" s="21"/>
      <c r="K404" s="21"/>
      <c r="L404" s="20">
        <v>4</v>
      </c>
      <c r="M404" s="7">
        <v>4</v>
      </c>
      <c r="N404" s="20">
        <v>4</v>
      </c>
      <c r="O404" s="7">
        <v>3</v>
      </c>
      <c r="P404" s="20">
        <v>3</v>
      </c>
      <c r="Q404" s="7">
        <v>3</v>
      </c>
      <c r="R404" s="20">
        <v>3</v>
      </c>
      <c r="S404" s="7">
        <v>2</v>
      </c>
      <c r="T404" s="16">
        <f t="shared" si="30"/>
        <v>14</v>
      </c>
      <c r="U404" s="7">
        <f t="shared" si="31"/>
        <v>12</v>
      </c>
      <c r="V404" s="17">
        <f t="shared" si="32"/>
        <v>13</v>
      </c>
      <c r="W404" s="7">
        <f t="shared" si="33"/>
        <v>2</v>
      </c>
      <c r="X404" s="7" t="str">
        <f>IF(W404&gt;([1]calculations!$B$1+[1]calculations!$B$2),"YES","")</f>
        <v/>
      </c>
      <c r="Y404" s="7" t="str">
        <f>IF($X404="YES",VLOOKUP($F404,'[1]Editors Rescore'!$F$2:$M$103,8,FALSE),"")</f>
        <v/>
      </c>
      <c r="Z404" s="18">
        <f t="shared" si="34"/>
        <v>13</v>
      </c>
    </row>
    <row r="405" spans="1:26" ht="30" x14ac:dyDescent="0.25">
      <c r="A405" s="10" t="s">
        <v>1064</v>
      </c>
      <c r="B405" s="10" t="s">
        <v>1065</v>
      </c>
      <c r="C405" s="10" t="s">
        <v>118</v>
      </c>
      <c r="D405" s="13" t="s">
        <v>37</v>
      </c>
      <c r="E405" s="13" t="s">
        <v>38</v>
      </c>
      <c r="F405" s="13">
        <v>29489664</v>
      </c>
      <c r="G405" s="13" t="s">
        <v>72</v>
      </c>
      <c r="H405" s="20" t="s">
        <v>73</v>
      </c>
      <c r="I405" s="7" t="s">
        <v>74</v>
      </c>
      <c r="J405" s="21"/>
      <c r="K405" s="21"/>
      <c r="L405" s="20">
        <v>4</v>
      </c>
      <c r="M405" s="7">
        <v>3</v>
      </c>
      <c r="N405" s="20">
        <v>0</v>
      </c>
      <c r="O405" s="7">
        <v>4</v>
      </c>
      <c r="P405" s="20">
        <v>3</v>
      </c>
      <c r="Q405" s="7">
        <v>5</v>
      </c>
      <c r="R405" s="20">
        <v>2</v>
      </c>
      <c r="S405" s="7">
        <v>4</v>
      </c>
      <c r="T405" s="16">
        <f t="shared" si="30"/>
        <v>9</v>
      </c>
      <c r="U405" s="7">
        <f t="shared" si="31"/>
        <v>16</v>
      </c>
      <c r="V405" s="17">
        <f t="shared" si="32"/>
        <v>12.5</v>
      </c>
      <c r="W405" s="7">
        <f t="shared" si="33"/>
        <v>7</v>
      </c>
      <c r="X405" s="7" t="str">
        <f>IF(W405&gt;([1]calculations!$B$1+[1]calculations!$B$2),"YES","")</f>
        <v>YES</v>
      </c>
      <c r="Y405" s="7">
        <f>IF($X405="YES",VLOOKUP($F405,'[1]Editors Rescore'!$F$2:$M$103,8,FALSE),"")</f>
        <v>17</v>
      </c>
      <c r="Z405" s="18">
        <f t="shared" si="34"/>
        <v>14</v>
      </c>
    </row>
    <row r="406" spans="1:26" ht="30" x14ac:dyDescent="0.25">
      <c r="A406" s="10" t="s">
        <v>1066</v>
      </c>
      <c r="B406" s="23" t="s">
        <v>1067</v>
      </c>
      <c r="C406" s="23" t="s">
        <v>163</v>
      </c>
      <c r="D406" s="7" t="s">
        <v>29</v>
      </c>
      <c r="E406" s="13" t="s">
        <v>38</v>
      </c>
      <c r="F406" s="7">
        <v>29980119</v>
      </c>
      <c r="G406" s="13" t="s">
        <v>45</v>
      </c>
      <c r="H406" s="20" t="s">
        <v>46</v>
      </c>
      <c r="I406" s="7" t="s">
        <v>47</v>
      </c>
      <c r="J406" s="21"/>
      <c r="K406" s="21"/>
      <c r="L406" s="16">
        <v>2</v>
      </c>
      <c r="M406" s="7">
        <v>1</v>
      </c>
      <c r="N406" s="16">
        <v>3</v>
      </c>
      <c r="O406" s="7">
        <v>0</v>
      </c>
      <c r="P406" s="16">
        <v>1</v>
      </c>
      <c r="Q406" s="7">
        <v>2</v>
      </c>
      <c r="R406" s="16">
        <v>1</v>
      </c>
      <c r="S406" s="7">
        <v>1</v>
      </c>
      <c r="T406" s="16">
        <f t="shared" si="30"/>
        <v>7</v>
      </c>
      <c r="U406" s="7">
        <f t="shared" si="31"/>
        <v>4</v>
      </c>
      <c r="V406" s="17">
        <f t="shared" si="32"/>
        <v>5.5</v>
      </c>
      <c r="W406" s="7">
        <f t="shared" si="33"/>
        <v>3</v>
      </c>
      <c r="X406" s="7" t="str">
        <f>IF(W406&gt;([1]calculations!$B$1+[1]calculations!$B$2),"YES","")</f>
        <v/>
      </c>
      <c r="Y406" s="7" t="str">
        <f>IF($X406="YES",VLOOKUP($F406,'[1]Editors Rescore'!$F$2:$M$103,8,FALSE),"")</f>
        <v/>
      </c>
      <c r="Z406" s="18">
        <f t="shared" si="34"/>
        <v>5.5</v>
      </c>
    </row>
    <row r="407" spans="1:26" ht="45" x14ac:dyDescent="0.25">
      <c r="A407" s="10" t="s">
        <v>1068</v>
      </c>
      <c r="B407" s="23" t="s">
        <v>1069</v>
      </c>
      <c r="C407" s="23" t="s">
        <v>121</v>
      </c>
      <c r="D407" s="7" t="s">
        <v>51</v>
      </c>
      <c r="E407" s="13" t="s">
        <v>38</v>
      </c>
      <c r="F407" s="7">
        <v>29626265</v>
      </c>
      <c r="G407" s="13" t="s">
        <v>45</v>
      </c>
      <c r="H407" s="20" t="s">
        <v>46</v>
      </c>
      <c r="I407" s="7" t="s">
        <v>47</v>
      </c>
      <c r="J407" s="21"/>
      <c r="K407" s="21"/>
      <c r="L407" s="16">
        <v>3</v>
      </c>
      <c r="M407" s="7">
        <v>1</v>
      </c>
      <c r="N407" s="16">
        <v>1</v>
      </c>
      <c r="O407" s="7">
        <v>2</v>
      </c>
      <c r="P407" s="16">
        <v>5</v>
      </c>
      <c r="Q407" s="7">
        <v>3</v>
      </c>
      <c r="R407" s="16">
        <v>5</v>
      </c>
      <c r="S407" s="7">
        <v>3</v>
      </c>
      <c r="T407" s="16">
        <f t="shared" si="30"/>
        <v>14</v>
      </c>
      <c r="U407" s="7">
        <f t="shared" si="31"/>
        <v>9</v>
      </c>
      <c r="V407" s="17">
        <f t="shared" si="32"/>
        <v>11.5</v>
      </c>
      <c r="W407" s="7">
        <f t="shared" si="33"/>
        <v>5</v>
      </c>
      <c r="X407" s="7" t="str">
        <f>IF(W407&gt;([1]calculations!$B$1+[1]calculations!$B$2),"YES","")</f>
        <v>YES</v>
      </c>
      <c r="Y407" s="7">
        <f>IF($X407="YES",VLOOKUP($F407,'[1]Editors Rescore'!$F$2:$M$103,8,FALSE),"")</f>
        <v>7</v>
      </c>
      <c r="Z407" s="18">
        <f t="shared" si="34"/>
        <v>10</v>
      </c>
    </row>
    <row r="408" spans="1:26" ht="30" x14ac:dyDescent="0.25">
      <c r="A408" s="33" t="s">
        <v>1070</v>
      </c>
      <c r="B408" s="23" t="s">
        <v>1071</v>
      </c>
      <c r="C408" s="23" t="s">
        <v>157</v>
      </c>
      <c r="D408" s="7" t="s">
        <v>29</v>
      </c>
      <c r="E408" s="7" t="s">
        <v>38</v>
      </c>
      <c r="F408" s="7">
        <v>29551092</v>
      </c>
      <c r="G408" s="7" t="s">
        <v>56</v>
      </c>
      <c r="H408" s="20" t="s">
        <v>61</v>
      </c>
      <c r="I408" s="7" t="s">
        <v>57</v>
      </c>
      <c r="J408" s="21"/>
      <c r="K408" s="21"/>
      <c r="L408" s="20">
        <v>4</v>
      </c>
      <c r="M408" s="7">
        <v>4</v>
      </c>
      <c r="N408" s="20">
        <v>4</v>
      </c>
      <c r="O408" s="7">
        <v>4</v>
      </c>
      <c r="P408" s="20">
        <v>5</v>
      </c>
      <c r="Q408" s="7">
        <v>5</v>
      </c>
      <c r="R408" s="20">
        <v>5</v>
      </c>
      <c r="S408" s="7">
        <v>3</v>
      </c>
      <c r="T408" s="16">
        <f t="shared" si="30"/>
        <v>18</v>
      </c>
      <c r="U408" s="7">
        <f t="shared" si="31"/>
        <v>16</v>
      </c>
      <c r="V408" s="17">
        <f t="shared" si="32"/>
        <v>17</v>
      </c>
      <c r="W408" s="7">
        <f t="shared" si="33"/>
        <v>2</v>
      </c>
      <c r="X408" s="7" t="str">
        <f>IF(W408&gt;([1]calculations!$B$1+[1]calculations!$B$2),"YES","")</f>
        <v/>
      </c>
      <c r="Y408" s="7" t="str">
        <f>IF($X408="YES",VLOOKUP($F408,'[1]Editors Rescore'!$F$2:$M$103,8,FALSE),"")</f>
        <v/>
      </c>
      <c r="Z408" s="18">
        <f t="shared" si="34"/>
        <v>17</v>
      </c>
    </row>
    <row r="409" spans="1:26" ht="45" x14ac:dyDescent="0.25">
      <c r="A409" s="22" t="s">
        <v>1072</v>
      </c>
      <c r="B409" s="10" t="s">
        <v>1073</v>
      </c>
      <c r="C409" s="10" t="s">
        <v>1074</v>
      </c>
      <c r="D409" s="7" t="s">
        <v>37</v>
      </c>
      <c r="E409" s="7" t="s">
        <v>38</v>
      </c>
      <c r="F409" s="7">
        <v>29800114</v>
      </c>
      <c r="G409" s="7" t="s">
        <v>31</v>
      </c>
      <c r="H409" s="25" t="s">
        <v>52</v>
      </c>
      <c r="I409" s="7" t="s">
        <v>32</v>
      </c>
      <c r="J409" s="21"/>
      <c r="K409" s="21"/>
      <c r="L409" s="25">
        <v>4</v>
      </c>
      <c r="M409" s="7">
        <v>4</v>
      </c>
      <c r="N409" s="25">
        <v>4</v>
      </c>
      <c r="O409" s="7">
        <v>4</v>
      </c>
      <c r="P409" s="25">
        <v>3</v>
      </c>
      <c r="Q409" s="7">
        <v>5</v>
      </c>
      <c r="R409" s="25">
        <v>4</v>
      </c>
      <c r="S409" s="7">
        <v>4</v>
      </c>
      <c r="T409" s="16">
        <f t="shared" si="30"/>
        <v>15</v>
      </c>
      <c r="U409" s="7">
        <f t="shared" si="31"/>
        <v>17</v>
      </c>
      <c r="V409" s="17">
        <f t="shared" si="32"/>
        <v>16</v>
      </c>
      <c r="W409" s="7">
        <f t="shared" si="33"/>
        <v>2</v>
      </c>
      <c r="X409" s="7" t="str">
        <f>IF(W409&gt;([1]calculations!$B$1+[1]calculations!$B$2),"YES","")</f>
        <v/>
      </c>
      <c r="Y409" s="7" t="str">
        <f>IF($X409="YES",VLOOKUP($F409,'[1]Editors Rescore'!$F$2:$M$103,8,FALSE),"")</f>
        <v/>
      </c>
      <c r="Z409" s="18">
        <f t="shared" si="34"/>
        <v>16</v>
      </c>
    </row>
    <row r="410" spans="1:26" ht="45" x14ac:dyDescent="0.25">
      <c r="A410" s="33" t="s">
        <v>1075</v>
      </c>
      <c r="B410" s="23" t="s">
        <v>1076</v>
      </c>
      <c r="C410" s="44" t="s">
        <v>240</v>
      </c>
      <c r="D410" s="7" t="s">
        <v>29</v>
      </c>
      <c r="E410" s="7" t="s">
        <v>38</v>
      </c>
      <c r="F410" s="7">
        <v>9599819</v>
      </c>
      <c r="G410" s="7" t="s">
        <v>56</v>
      </c>
      <c r="H410" s="20" t="s">
        <v>78</v>
      </c>
      <c r="I410" s="7" t="s">
        <v>100</v>
      </c>
      <c r="J410" s="21"/>
      <c r="K410" s="21"/>
      <c r="L410" s="20">
        <v>1</v>
      </c>
      <c r="M410" s="7">
        <v>1</v>
      </c>
      <c r="N410" s="20">
        <v>1</v>
      </c>
      <c r="O410" s="7">
        <v>4</v>
      </c>
      <c r="P410" s="20">
        <v>3</v>
      </c>
      <c r="Q410" s="7">
        <v>2</v>
      </c>
      <c r="R410" s="20">
        <v>3</v>
      </c>
      <c r="S410" s="7">
        <v>5</v>
      </c>
      <c r="T410" s="16">
        <f t="shared" si="30"/>
        <v>8</v>
      </c>
      <c r="U410" s="7">
        <f t="shared" si="31"/>
        <v>12</v>
      </c>
      <c r="V410" s="17">
        <f t="shared" si="32"/>
        <v>10</v>
      </c>
      <c r="W410" s="7">
        <f t="shared" si="33"/>
        <v>4</v>
      </c>
      <c r="X410" s="7" t="str">
        <f>IF(W410&gt;([1]calculations!$B$1+[1]calculations!$B$2),"YES","")</f>
        <v/>
      </c>
      <c r="Y410" s="7" t="str">
        <f>IF($X410="YES",VLOOKUP($F410,'[1]Editors Rescore'!$F$2:$M$103,8,FALSE),"")</f>
        <v/>
      </c>
      <c r="Z410" s="18">
        <f t="shared" si="34"/>
        <v>10</v>
      </c>
    </row>
    <row r="411" spans="1:26" ht="30" x14ac:dyDescent="0.25">
      <c r="A411" s="10" t="s">
        <v>1077</v>
      </c>
      <c r="B411" s="10" t="s">
        <v>1078</v>
      </c>
      <c r="C411" s="23" t="s">
        <v>269</v>
      </c>
      <c r="D411" s="13" t="s">
        <v>37</v>
      </c>
      <c r="E411" s="13" t="s">
        <v>38</v>
      </c>
      <c r="F411" s="13">
        <v>29401479</v>
      </c>
      <c r="G411" s="13" t="s">
        <v>72</v>
      </c>
      <c r="H411" s="20" t="s">
        <v>74</v>
      </c>
      <c r="I411" s="7" t="s">
        <v>73</v>
      </c>
      <c r="J411" s="21"/>
      <c r="K411" s="21"/>
      <c r="L411" s="20">
        <v>4</v>
      </c>
      <c r="M411" s="7">
        <v>5</v>
      </c>
      <c r="N411" s="20">
        <v>4</v>
      </c>
      <c r="O411" s="7">
        <v>0</v>
      </c>
      <c r="P411" s="20">
        <v>2</v>
      </c>
      <c r="Q411" s="7">
        <v>2</v>
      </c>
      <c r="R411" s="20">
        <v>0</v>
      </c>
      <c r="S411" s="7">
        <v>1</v>
      </c>
      <c r="T411" s="16">
        <f t="shared" si="30"/>
        <v>10</v>
      </c>
      <c r="U411" s="7">
        <f t="shared" si="31"/>
        <v>8</v>
      </c>
      <c r="V411" s="17">
        <f t="shared" si="32"/>
        <v>9</v>
      </c>
      <c r="W411" s="7">
        <f t="shared" si="33"/>
        <v>2</v>
      </c>
      <c r="X411" s="7" t="str">
        <f>IF(W411&gt;([1]calculations!$B$1+[1]calculations!$B$2),"YES","")</f>
        <v/>
      </c>
      <c r="Y411" s="7" t="str">
        <f>IF($X411="YES",VLOOKUP($F411,'[1]Editors Rescore'!$F$2:$M$103,8,FALSE),"")</f>
        <v/>
      </c>
      <c r="Z411" s="18">
        <f t="shared" si="34"/>
        <v>9</v>
      </c>
    </row>
    <row r="412" spans="1:26" ht="45" x14ac:dyDescent="0.25">
      <c r="A412" s="22" t="s">
        <v>1079</v>
      </c>
      <c r="B412" s="23" t="s">
        <v>1080</v>
      </c>
      <c r="C412" s="23" t="s">
        <v>269</v>
      </c>
      <c r="D412" s="7" t="s">
        <v>37</v>
      </c>
      <c r="E412" s="7" t="s">
        <v>38</v>
      </c>
      <c r="F412" s="7">
        <v>29385135</v>
      </c>
      <c r="G412" s="7" t="s">
        <v>82</v>
      </c>
      <c r="H412" s="20" t="s">
        <v>84</v>
      </c>
      <c r="I412" s="7" t="s">
        <v>109</v>
      </c>
      <c r="J412" s="21"/>
      <c r="K412" s="21"/>
      <c r="L412" s="20">
        <v>4</v>
      </c>
      <c r="M412" s="7">
        <v>4</v>
      </c>
      <c r="N412" s="20">
        <v>4</v>
      </c>
      <c r="O412" s="7">
        <v>4</v>
      </c>
      <c r="P412" s="20">
        <v>3</v>
      </c>
      <c r="Q412" s="7">
        <v>5</v>
      </c>
      <c r="R412" s="20">
        <v>3</v>
      </c>
      <c r="S412" s="7">
        <v>5</v>
      </c>
      <c r="T412" s="16">
        <f t="shared" si="30"/>
        <v>14</v>
      </c>
      <c r="U412" s="7">
        <f t="shared" si="31"/>
        <v>18</v>
      </c>
      <c r="V412" s="17">
        <f t="shared" si="32"/>
        <v>16</v>
      </c>
      <c r="W412" s="7">
        <f t="shared" si="33"/>
        <v>4</v>
      </c>
      <c r="X412" s="7" t="str">
        <f>IF(W412&gt;([1]calculations!$B$1+[1]calculations!$B$2),"YES","")</f>
        <v/>
      </c>
      <c r="Y412" s="7" t="str">
        <f>IF($X412="YES",VLOOKUP($F412,'[1]Editors Rescore'!$F$2:$M$103,8,FALSE),"")</f>
        <v/>
      </c>
      <c r="Z412" s="18">
        <f t="shared" si="34"/>
        <v>16</v>
      </c>
    </row>
    <row r="413" spans="1:26" ht="30" x14ac:dyDescent="0.25">
      <c r="A413" s="10" t="s">
        <v>1081</v>
      </c>
      <c r="B413" s="10" t="s">
        <v>1082</v>
      </c>
      <c r="C413" s="10" t="s">
        <v>407</v>
      </c>
      <c r="D413" s="13" t="s">
        <v>37</v>
      </c>
      <c r="E413" s="13" t="s">
        <v>38</v>
      </c>
      <c r="F413" s="13">
        <v>30274812</v>
      </c>
      <c r="G413" s="13" t="s">
        <v>31</v>
      </c>
      <c r="H413" s="14" t="s">
        <v>33</v>
      </c>
      <c r="I413" s="13" t="s">
        <v>65</v>
      </c>
      <c r="J413" s="15"/>
      <c r="K413" s="15"/>
      <c r="L413" s="14">
        <v>4</v>
      </c>
      <c r="M413" s="13">
        <v>4</v>
      </c>
      <c r="N413" s="14">
        <v>1</v>
      </c>
      <c r="O413" s="13">
        <v>4</v>
      </c>
      <c r="P413" s="14">
        <v>3</v>
      </c>
      <c r="Q413" s="13">
        <v>3</v>
      </c>
      <c r="R413" s="14">
        <v>1</v>
      </c>
      <c r="S413" s="13">
        <v>3</v>
      </c>
      <c r="T413" s="16">
        <f t="shared" si="30"/>
        <v>9</v>
      </c>
      <c r="U413" s="7">
        <f t="shared" si="31"/>
        <v>14</v>
      </c>
      <c r="V413" s="17">
        <f t="shared" si="32"/>
        <v>11.5</v>
      </c>
      <c r="W413" s="7">
        <f t="shared" si="33"/>
        <v>5</v>
      </c>
      <c r="X413" s="7" t="str">
        <f>IF(W413&gt;([1]calculations!$B$1+[1]calculations!$B$2),"YES","")</f>
        <v>YES</v>
      </c>
      <c r="Y413" s="7">
        <f>IF($X413="YES",VLOOKUP($F413,'[1]Editors Rescore'!$F$2:$M$103,8,FALSE),"")</f>
        <v>11</v>
      </c>
      <c r="Z413" s="18">
        <f t="shared" si="34"/>
        <v>11.333333333333334</v>
      </c>
    </row>
    <row r="414" spans="1:26" ht="30" x14ac:dyDescent="0.25">
      <c r="A414" s="22" t="s">
        <v>1083</v>
      </c>
      <c r="B414" s="10" t="s">
        <v>1084</v>
      </c>
      <c r="C414" s="10" t="s">
        <v>884</v>
      </c>
      <c r="D414" s="7" t="s">
        <v>37</v>
      </c>
      <c r="E414" s="7" t="s">
        <v>38</v>
      </c>
      <c r="F414" s="7">
        <v>29719846</v>
      </c>
      <c r="G414" s="7" t="s">
        <v>31</v>
      </c>
      <c r="H414" s="25" t="s">
        <v>33</v>
      </c>
      <c r="I414" s="7" t="s">
        <v>65</v>
      </c>
      <c r="J414" s="21"/>
      <c r="K414" s="21"/>
      <c r="L414" s="25">
        <v>4</v>
      </c>
      <c r="M414" s="7">
        <v>4</v>
      </c>
      <c r="N414" s="25">
        <v>4</v>
      </c>
      <c r="O414" s="7">
        <v>4</v>
      </c>
      <c r="P414" s="25">
        <v>2</v>
      </c>
      <c r="Q414" s="7">
        <v>3</v>
      </c>
      <c r="R414" s="25">
        <v>1</v>
      </c>
      <c r="S414" s="7">
        <v>3</v>
      </c>
      <c r="T414" s="16">
        <f t="shared" si="30"/>
        <v>11</v>
      </c>
      <c r="U414" s="7">
        <f t="shared" si="31"/>
        <v>14</v>
      </c>
      <c r="V414" s="17">
        <f t="shared" si="32"/>
        <v>12.5</v>
      </c>
      <c r="W414" s="7">
        <f t="shared" si="33"/>
        <v>3</v>
      </c>
      <c r="X414" s="7" t="str">
        <f>IF(W414&gt;([1]calculations!$B$1+[1]calculations!$B$2),"YES","")</f>
        <v/>
      </c>
      <c r="Y414" s="7" t="str">
        <f>IF($X414="YES",VLOOKUP($F414,'[1]Editors Rescore'!$F$2:$M$103,8,FALSE),"")</f>
        <v/>
      </c>
      <c r="Z414" s="18">
        <f t="shared" si="34"/>
        <v>12.5</v>
      </c>
    </row>
    <row r="415" spans="1:26" ht="60" x14ac:dyDescent="0.25">
      <c r="A415" s="10" t="s">
        <v>1085</v>
      </c>
      <c r="B415" s="41" t="s">
        <v>1086</v>
      </c>
      <c r="C415" s="10" t="s">
        <v>561</v>
      </c>
      <c r="D415" s="13" t="s">
        <v>37</v>
      </c>
      <c r="E415" s="13" t="s">
        <v>38</v>
      </c>
      <c r="F415" s="7">
        <v>30596964</v>
      </c>
      <c r="G415" s="13" t="s">
        <v>31</v>
      </c>
      <c r="H415" s="14" t="s">
        <v>52</v>
      </c>
      <c r="I415" s="13" t="s">
        <v>32</v>
      </c>
      <c r="J415" s="15"/>
      <c r="K415" s="15"/>
      <c r="L415" s="14">
        <v>5</v>
      </c>
      <c r="M415" s="13">
        <v>5</v>
      </c>
      <c r="N415" s="14">
        <v>4</v>
      </c>
      <c r="O415" s="13">
        <v>4</v>
      </c>
      <c r="P415" s="14">
        <v>5</v>
      </c>
      <c r="Q415" s="13">
        <v>4</v>
      </c>
      <c r="R415" s="14">
        <v>5</v>
      </c>
      <c r="S415" s="13">
        <v>4</v>
      </c>
      <c r="T415" s="16">
        <f t="shared" si="30"/>
        <v>19</v>
      </c>
      <c r="U415" s="7">
        <f t="shared" si="31"/>
        <v>17</v>
      </c>
      <c r="V415" s="17">
        <f t="shared" si="32"/>
        <v>18</v>
      </c>
      <c r="W415" s="7">
        <f t="shared" si="33"/>
        <v>2</v>
      </c>
      <c r="X415" s="7" t="str">
        <f>IF(W415&gt;([1]calculations!$B$1+[1]calculations!$B$2),"YES","")</f>
        <v/>
      </c>
      <c r="Y415" s="7" t="str">
        <f>IF($X415="YES",VLOOKUP($F415,'[1]Editors Rescore'!$F$2:$M$103,8,FALSE),"")</f>
        <v/>
      </c>
      <c r="Z415" s="18">
        <f t="shared" si="34"/>
        <v>18</v>
      </c>
    </row>
    <row r="416" spans="1:26" ht="30" x14ac:dyDescent="0.25">
      <c r="A416" s="22" t="s">
        <v>1087</v>
      </c>
      <c r="B416" s="23" t="s">
        <v>1088</v>
      </c>
      <c r="C416" s="23" t="s">
        <v>1089</v>
      </c>
      <c r="D416" s="7" t="s">
        <v>37</v>
      </c>
      <c r="E416" s="7" t="s">
        <v>38</v>
      </c>
      <c r="F416" s="7">
        <v>30009232</v>
      </c>
      <c r="G416" s="7" t="s">
        <v>82</v>
      </c>
      <c r="H416" s="20" t="s">
        <v>109</v>
      </c>
      <c r="I416" s="7" t="s">
        <v>106</v>
      </c>
      <c r="J416" s="21"/>
      <c r="K416" s="21"/>
      <c r="L416" s="20">
        <v>4</v>
      </c>
      <c r="M416" s="7">
        <v>4</v>
      </c>
      <c r="N416" s="20">
        <v>3</v>
      </c>
      <c r="O416" s="7">
        <v>4</v>
      </c>
      <c r="P416" s="20">
        <v>5</v>
      </c>
      <c r="Q416" s="7">
        <v>3</v>
      </c>
      <c r="R416" s="20">
        <v>5</v>
      </c>
      <c r="S416" s="7">
        <v>4</v>
      </c>
      <c r="T416" s="16">
        <f t="shared" si="30"/>
        <v>17</v>
      </c>
      <c r="U416" s="7">
        <f t="shared" si="31"/>
        <v>15</v>
      </c>
      <c r="V416" s="17">
        <f t="shared" si="32"/>
        <v>16</v>
      </c>
      <c r="W416" s="7">
        <f t="shared" si="33"/>
        <v>2</v>
      </c>
      <c r="X416" s="7" t="str">
        <f>IF(W416&gt;([1]calculations!$B$1+[1]calculations!$B$2),"YES","")</f>
        <v/>
      </c>
      <c r="Y416" s="7" t="str">
        <f>IF($X416="YES",VLOOKUP($F416,'[1]Editors Rescore'!$F$2:$M$103,8,FALSE),"")</f>
        <v/>
      </c>
      <c r="Z416" s="18">
        <f t="shared" si="34"/>
        <v>16</v>
      </c>
    </row>
    <row r="417" spans="1:26" ht="45" x14ac:dyDescent="0.25">
      <c r="A417" s="33" t="s">
        <v>1090</v>
      </c>
      <c r="B417" s="23" t="s">
        <v>1091</v>
      </c>
      <c r="C417" s="23" t="s">
        <v>127</v>
      </c>
      <c r="D417" s="13" t="s">
        <v>37</v>
      </c>
      <c r="E417" s="13" t="s">
        <v>38</v>
      </c>
      <c r="F417" s="7">
        <v>29512485</v>
      </c>
      <c r="G417" s="13" t="s">
        <v>56</v>
      </c>
      <c r="H417" s="20" t="s">
        <v>57</v>
      </c>
      <c r="I417" s="7" t="s">
        <v>112</v>
      </c>
      <c r="J417" s="21"/>
      <c r="K417" s="21"/>
      <c r="L417" s="59">
        <v>4</v>
      </c>
      <c r="M417" s="7">
        <v>4</v>
      </c>
      <c r="N417" s="59">
        <v>4</v>
      </c>
      <c r="O417" s="7">
        <v>4</v>
      </c>
      <c r="P417" s="59">
        <v>3</v>
      </c>
      <c r="Q417" s="7">
        <v>3</v>
      </c>
      <c r="R417" s="59">
        <v>3</v>
      </c>
      <c r="S417" s="7">
        <v>2</v>
      </c>
      <c r="T417" s="16">
        <f t="shared" si="30"/>
        <v>14</v>
      </c>
      <c r="U417" s="7">
        <f t="shared" si="31"/>
        <v>13</v>
      </c>
      <c r="V417" s="17">
        <f t="shared" si="32"/>
        <v>13.5</v>
      </c>
      <c r="W417" s="7">
        <f t="shared" si="33"/>
        <v>1</v>
      </c>
      <c r="X417" s="7" t="str">
        <f>IF(W417&gt;([1]calculations!$B$1+[1]calculations!$B$2),"YES","")</f>
        <v/>
      </c>
      <c r="Y417" s="7" t="str">
        <f>IF($X417="YES",VLOOKUP($F417,'[1]Editors Rescore'!$F$2:$M$103,8,FALSE),"")</f>
        <v/>
      </c>
      <c r="Z417" s="18">
        <f t="shared" si="34"/>
        <v>13.5</v>
      </c>
    </row>
    <row r="418" spans="1:26" ht="45" x14ac:dyDescent="0.25">
      <c r="A418" s="22" t="s">
        <v>1092</v>
      </c>
      <c r="B418" s="10" t="s">
        <v>1093</v>
      </c>
      <c r="C418" s="10" t="s">
        <v>952</v>
      </c>
      <c r="D418" s="7" t="s">
        <v>37</v>
      </c>
      <c r="E418" s="7" t="s">
        <v>38</v>
      </c>
      <c r="F418" s="7">
        <v>28255612</v>
      </c>
      <c r="G418" s="7" t="s">
        <v>82</v>
      </c>
      <c r="H418" s="20" t="s">
        <v>83</v>
      </c>
      <c r="I418" s="7" t="s">
        <v>84</v>
      </c>
      <c r="J418" s="21"/>
      <c r="K418" s="21"/>
      <c r="L418" s="20">
        <v>4</v>
      </c>
      <c r="M418" s="7">
        <v>4</v>
      </c>
      <c r="N418" s="20">
        <v>4</v>
      </c>
      <c r="O418" s="7">
        <v>4</v>
      </c>
      <c r="P418" s="20">
        <v>3</v>
      </c>
      <c r="Q418" s="7">
        <v>5</v>
      </c>
      <c r="R418" s="20">
        <v>2</v>
      </c>
      <c r="S418" s="7">
        <v>3</v>
      </c>
      <c r="T418" s="16">
        <f t="shared" si="30"/>
        <v>13</v>
      </c>
      <c r="U418" s="7">
        <f t="shared" si="31"/>
        <v>16</v>
      </c>
      <c r="V418" s="17">
        <f t="shared" si="32"/>
        <v>14.5</v>
      </c>
      <c r="W418" s="7">
        <f t="shared" si="33"/>
        <v>3</v>
      </c>
      <c r="X418" s="7" t="str">
        <f>IF(W418&gt;([1]calculations!$B$1+[1]calculations!$B$2),"YES","")</f>
        <v/>
      </c>
      <c r="Y418" s="7" t="str">
        <f>IF($X418="YES",VLOOKUP($F418,'[1]Editors Rescore'!$F$2:$M$103,8,FALSE),"")</f>
        <v/>
      </c>
      <c r="Z418" s="18">
        <f t="shared" si="34"/>
        <v>14.5</v>
      </c>
    </row>
    <row r="419" spans="1:26" ht="30" x14ac:dyDescent="0.25">
      <c r="A419" s="22" t="s">
        <v>1094</v>
      </c>
      <c r="B419" s="10" t="s">
        <v>1095</v>
      </c>
      <c r="C419" s="10" t="s">
        <v>1096</v>
      </c>
      <c r="D419" s="7" t="s">
        <v>37</v>
      </c>
      <c r="E419" s="7" t="s">
        <v>38</v>
      </c>
      <c r="F419" s="7">
        <v>29750120</v>
      </c>
      <c r="G419" s="7" t="s">
        <v>31</v>
      </c>
      <c r="H419" s="25" t="s">
        <v>32</v>
      </c>
      <c r="I419" s="7" t="s">
        <v>33</v>
      </c>
      <c r="J419" s="21"/>
      <c r="K419" s="21"/>
      <c r="L419" s="25">
        <v>4</v>
      </c>
      <c r="M419" s="7">
        <v>4</v>
      </c>
      <c r="N419" s="25">
        <v>4</v>
      </c>
      <c r="O419" s="7">
        <v>4</v>
      </c>
      <c r="P419" s="25">
        <v>5</v>
      </c>
      <c r="Q419" s="7">
        <v>3</v>
      </c>
      <c r="R419" s="25">
        <v>3</v>
      </c>
      <c r="S419" s="7">
        <v>1</v>
      </c>
      <c r="T419" s="16">
        <f t="shared" si="30"/>
        <v>16</v>
      </c>
      <c r="U419" s="7">
        <f t="shared" si="31"/>
        <v>12</v>
      </c>
      <c r="V419" s="17">
        <f t="shared" si="32"/>
        <v>14</v>
      </c>
      <c r="W419" s="7">
        <f t="shared" si="33"/>
        <v>4</v>
      </c>
      <c r="X419" s="7" t="str">
        <f>IF(W419&gt;([1]calculations!$B$1+[1]calculations!$B$2),"YES","")</f>
        <v/>
      </c>
      <c r="Y419" s="7" t="str">
        <f>IF($X419="YES",VLOOKUP($F419,'[1]Editors Rescore'!$F$2:$M$103,8,FALSE),"")</f>
        <v/>
      </c>
      <c r="Z419" s="18">
        <f t="shared" si="34"/>
        <v>14</v>
      </c>
    </row>
    <row r="420" spans="1:26" ht="45" x14ac:dyDescent="0.25">
      <c r="A420" s="33" t="s">
        <v>1097</v>
      </c>
      <c r="B420" s="23" t="s">
        <v>1098</v>
      </c>
      <c r="C420" s="23" t="s">
        <v>263</v>
      </c>
      <c r="D420" s="13" t="s">
        <v>37</v>
      </c>
      <c r="E420" s="13" t="s">
        <v>38</v>
      </c>
      <c r="F420" s="7">
        <v>29912875</v>
      </c>
      <c r="G420" s="7" t="s">
        <v>45</v>
      </c>
      <c r="H420" s="20" t="s">
        <v>47</v>
      </c>
      <c r="I420" s="7" t="s">
        <v>88</v>
      </c>
      <c r="J420" s="21"/>
      <c r="K420" s="21"/>
      <c r="L420" s="16">
        <v>4</v>
      </c>
      <c r="M420" s="7">
        <v>4</v>
      </c>
      <c r="N420" s="16">
        <v>4</v>
      </c>
      <c r="O420" s="7">
        <v>4</v>
      </c>
      <c r="P420" s="16">
        <v>2</v>
      </c>
      <c r="Q420" s="7">
        <v>5</v>
      </c>
      <c r="R420" s="16">
        <v>1</v>
      </c>
      <c r="S420" s="7">
        <v>3</v>
      </c>
      <c r="T420" s="16">
        <f t="shared" si="30"/>
        <v>11</v>
      </c>
      <c r="U420" s="7">
        <f t="shared" si="31"/>
        <v>16</v>
      </c>
      <c r="V420" s="17">
        <f t="shared" si="32"/>
        <v>13.5</v>
      </c>
      <c r="W420" s="7">
        <f t="shared" si="33"/>
        <v>5</v>
      </c>
      <c r="X420" s="7" t="str">
        <f>IF(W420&gt;([1]calculations!$B$1+[1]calculations!$B$2),"YES","")</f>
        <v>YES</v>
      </c>
      <c r="Y420" s="7">
        <f>IF($X420="YES",VLOOKUP($F420,'[1]Editors Rescore'!$F$2:$M$103,8,FALSE),"")</f>
        <v>12</v>
      </c>
      <c r="Z420" s="18">
        <f t="shared" si="34"/>
        <v>13</v>
      </c>
    </row>
    <row r="421" spans="1:26" ht="45" x14ac:dyDescent="0.25">
      <c r="A421" s="10" t="s">
        <v>1099</v>
      </c>
      <c r="B421" s="10" t="s">
        <v>1100</v>
      </c>
      <c r="C421" s="10" t="s">
        <v>99</v>
      </c>
      <c r="D421" s="13" t="s">
        <v>37</v>
      </c>
      <c r="E421" s="13" t="s">
        <v>38</v>
      </c>
      <c r="F421" s="7">
        <v>30047356</v>
      </c>
      <c r="G421" s="13" t="s">
        <v>39</v>
      </c>
      <c r="H421" s="20" t="s">
        <v>40</v>
      </c>
      <c r="I421" s="7" t="s">
        <v>41</v>
      </c>
      <c r="J421" s="21"/>
      <c r="K421" s="21"/>
      <c r="L421" s="20">
        <v>3</v>
      </c>
      <c r="M421" s="7">
        <v>3</v>
      </c>
      <c r="N421" s="20">
        <v>4</v>
      </c>
      <c r="O421" s="7">
        <v>4</v>
      </c>
      <c r="P421" s="20">
        <v>2</v>
      </c>
      <c r="Q421" s="7">
        <v>3</v>
      </c>
      <c r="R421" s="20">
        <v>4</v>
      </c>
      <c r="S421" s="7">
        <v>5</v>
      </c>
      <c r="T421" s="16">
        <f t="shared" si="30"/>
        <v>13</v>
      </c>
      <c r="U421" s="7">
        <f t="shared" si="31"/>
        <v>15</v>
      </c>
      <c r="V421" s="17">
        <f t="shared" si="32"/>
        <v>14</v>
      </c>
      <c r="W421" s="7">
        <f t="shared" si="33"/>
        <v>2</v>
      </c>
      <c r="X421" s="7" t="str">
        <f>IF(W421&gt;([1]calculations!$B$1+[1]calculations!$B$2),"YES","")</f>
        <v/>
      </c>
      <c r="Y421" s="7" t="str">
        <f>IF($X421="YES",VLOOKUP($F421,'[1]Editors Rescore'!$F$2:$M$103,8,FALSE),"")</f>
        <v/>
      </c>
      <c r="Z421" s="18">
        <f t="shared" si="34"/>
        <v>14</v>
      </c>
    </row>
    <row r="422" spans="1:26" ht="45" x14ac:dyDescent="0.25">
      <c r="A422" s="10" t="s">
        <v>1101</v>
      </c>
      <c r="B422" s="10" t="s">
        <v>1102</v>
      </c>
      <c r="C422" s="10" t="s">
        <v>263</v>
      </c>
      <c r="D422" s="13" t="s">
        <v>37</v>
      </c>
      <c r="E422" s="13" t="s">
        <v>38</v>
      </c>
      <c r="F422" s="13">
        <v>29489824</v>
      </c>
      <c r="G422" s="13" t="s">
        <v>72</v>
      </c>
      <c r="H422" s="20" t="s">
        <v>73</v>
      </c>
      <c r="I422" s="7" t="s">
        <v>74</v>
      </c>
      <c r="J422" s="21"/>
      <c r="K422" s="21"/>
      <c r="L422" s="20">
        <v>3</v>
      </c>
      <c r="M422" s="7">
        <v>2</v>
      </c>
      <c r="N422" s="20">
        <v>4</v>
      </c>
      <c r="O422" s="7">
        <v>4</v>
      </c>
      <c r="P422" s="20">
        <v>5</v>
      </c>
      <c r="Q422" s="7">
        <v>3</v>
      </c>
      <c r="R422" s="20">
        <v>4</v>
      </c>
      <c r="S422" s="7">
        <v>3</v>
      </c>
      <c r="T422" s="16">
        <f t="shared" si="30"/>
        <v>16</v>
      </c>
      <c r="U422" s="7">
        <f t="shared" si="31"/>
        <v>12</v>
      </c>
      <c r="V422" s="17">
        <f t="shared" si="32"/>
        <v>14</v>
      </c>
      <c r="W422" s="7">
        <f t="shared" si="33"/>
        <v>4</v>
      </c>
      <c r="X422" s="7" t="str">
        <f>IF(W422&gt;([1]calculations!$B$1+[1]calculations!$B$2),"YES","")</f>
        <v/>
      </c>
      <c r="Y422" s="7" t="str">
        <f>IF($X422="YES",VLOOKUP($F422,'[1]Editors Rescore'!$F$2:$M$103,8,FALSE),"")</f>
        <v/>
      </c>
      <c r="Z422" s="18">
        <f t="shared" si="34"/>
        <v>14</v>
      </c>
    </row>
    <row r="423" spans="1:26" ht="45" x14ac:dyDescent="0.25">
      <c r="A423" s="10" t="s">
        <v>1103</v>
      </c>
      <c r="B423" s="10" t="s">
        <v>1104</v>
      </c>
      <c r="C423" s="10" t="s">
        <v>1105</v>
      </c>
      <c r="D423" s="13" t="s">
        <v>37</v>
      </c>
      <c r="E423" s="13" t="s">
        <v>38</v>
      </c>
      <c r="F423" s="13">
        <v>30113246</v>
      </c>
      <c r="G423" s="13" t="s">
        <v>72</v>
      </c>
      <c r="H423" s="20" t="s">
        <v>73</v>
      </c>
      <c r="I423" s="7" t="s">
        <v>74</v>
      </c>
      <c r="J423" s="21"/>
      <c r="K423" s="21"/>
      <c r="L423" s="20">
        <v>3</v>
      </c>
      <c r="M423" s="7">
        <v>3</v>
      </c>
      <c r="N423" s="20">
        <v>4</v>
      </c>
      <c r="O423" s="7">
        <v>4</v>
      </c>
      <c r="P423" s="20">
        <v>5</v>
      </c>
      <c r="Q423" s="7">
        <v>5</v>
      </c>
      <c r="R423" s="20">
        <v>4</v>
      </c>
      <c r="S423" s="7">
        <v>4</v>
      </c>
      <c r="T423" s="16">
        <f t="shared" si="30"/>
        <v>16</v>
      </c>
      <c r="U423" s="7">
        <f t="shared" si="31"/>
        <v>16</v>
      </c>
      <c r="V423" s="17">
        <f t="shared" si="32"/>
        <v>16</v>
      </c>
      <c r="W423" s="7">
        <f t="shared" si="33"/>
        <v>0</v>
      </c>
      <c r="X423" s="7" t="str">
        <f>IF(W423&gt;([1]calculations!$B$1+[1]calculations!$B$2),"YES","")</f>
        <v/>
      </c>
      <c r="Y423" s="7" t="str">
        <f>IF($X423="YES",VLOOKUP($F423,'[1]Editors Rescore'!$F$2:$M$103,8,FALSE),"")</f>
        <v/>
      </c>
      <c r="Z423" s="18">
        <f t="shared" si="34"/>
        <v>16</v>
      </c>
    </row>
    <row r="424" spans="1:26" ht="30" x14ac:dyDescent="0.25">
      <c r="A424" s="10" t="s">
        <v>1106</v>
      </c>
      <c r="B424" s="10" t="s">
        <v>1107</v>
      </c>
      <c r="C424" s="10" t="s">
        <v>1108</v>
      </c>
      <c r="D424" s="13" t="s">
        <v>37</v>
      </c>
      <c r="E424" s="13" t="s">
        <v>30</v>
      </c>
      <c r="F424" s="13">
        <v>30310653</v>
      </c>
      <c r="G424" s="13" t="s">
        <v>31</v>
      </c>
      <c r="H424" s="14" t="s">
        <v>52</v>
      </c>
      <c r="I424" s="13" t="s">
        <v>32</v>
      </c>
      <c r="J424" s="14">
        <v>5</v>
      </c>
      <c r="K424" s="13">
        <v>3</v>
      </c>
      <c r="L424" s="14">
        <v>1</v>
      </c>
      <c r="M424" s="13">
        <v>0</v>
      </c>
      <c r="N424" s="15"/>
      <c r="O424" s="15"/>
      <c r="P424" s="14">
        <v>3</v>
      </c>
      <c r="Q424" s="13">
        <v>3</v>
      </c>
      <c r="R424" s="14">
        <v>4</v>
      </c>
      <c r="S424" s="13">
        <v>1</v>
      </c>
      <c r="T424" s="16">
        <f t="shared" si="30"/>
        <v>13</v>
      </c>
      <c r="U424" s="7">
        <f t="shared" si="31"/>
        <v>7</v>
      </c>
      <c r="V424" s="17">
        <f t="shared" si="32"/>
        <v>10</v>
      </c>
      <c r="W424" s="7">
        <f t="shared" si="33"/>
        <v>6</v>
      </c>
      <c r="X424" s="7" t="str">
        <f>IF(W424&gt;([1]calculations!$B$1+[1]calculations!$B$2),"YES","")</f>
        <v>YES</v>
      </c>
      <c r="Y424" s="7">
        <f>IF($X424="YES",VLOOKUP($F424,'[1]Editors Rescore'!$F$2:$M$103,8,FALSE),"")</f>
        <v>10</v>
      </c>
      <c r="Z424" s="18">
        <f t="shared" si="34"/>
        <v>10</v>
      </c>
    </row>
    <row r="425" spans="1:26" ht="30" x14ac:dyDescent="0.25">
      <c r="A425" s="22" t="s">
        <v>1109</v>
      </c>
      <c r="B425" s="10" t="s">
        <v>1110</v>
      </c>
      <c r="C425" s="23" t="s">
        <v>424</v>
      </c>
      <c r="D425" s="7" t="s">
        <v>29</v>
      </c>
      <c r="E425" s="7" t="s">
        <v>38</v>
      </c>
      <c r="F425" s="7">
        <v>29316209</v>
      </c>
      <c r="G425" s="7" t="s">
        <v>82</v>
      </c>
      <c r="H425" s="20" t="s">
        <v>106</v>
      </c>
      <c r="I425" s="7" t="s">
        <v>83</v>
      </c>
      <c r="J425" s="21"/>
      <c r="K425" s="21"/>
      <c r="L425" s="20">
        <v>3</v>
      </c>
      <c r="M425" s="7">
        <v>2</v>
      </c>
      <c r="N425" s="20">
        <v>4</v>
      </c>
      <c r="O425" s="7">
        <v>4</v>
      </c>
      <c r="P425" s="20">
        <v>5</v>
      </c>
      <c r="Q425" s="7">
        <v>2</v>
      </c>
      <c r="R425" s="20">
        <v>5</v>
      </c>
      <c r="S425" s="7">
        <v>3</v>
      </c>
      <c r="T425" s="16">
        <f t="shared" si="30"/>
        <v>17</v>
      </c>
      <c r="U425" s="7">
        <f t="shared" si="31"/>
        <v>11</v>
      </c>
      <c r="V425" s="17">
        <f t="shared" si="32"/>
        <v>14</v>
      </c>
      <c r="W425" s="7">
        <f t="shared" si="33"/>
        <v>6</v>
      </c>
      <c r="X425" s="7" t="str">
        <f>IF(W425&gt;([1]calculations!$B$1+[1]calculations!$B$2),"YES","")</f>
        <v>YES</v>
      </c>
      <c r="Y425" s="7">
        <f>IF($X425="YES",VLOOKUP($F425,'[1]Editors Rescore'!$F$2:$M$103,8,FALSE),"")</f>
        <v>13</v>
      </c>
      <c r="Z425" s="18">
        <f t="shared" si="34"/>
        <v>13.666666666666666</v>
      </c>
    </row>
    <row r="426" spans="1:26" ht="30" x14ac:dyDescent="0.25">
      <c r="A426" s="10" t="s">
        <v>1111</v>
      </c>
      <c r="B426" s="10" t="s">
        <v>1112</v>
      </c>
      <c r="C426" s="10" t="s">
        <v>269</v>
      </c>
      <c r="D426" s="13" t="s">
        <v>29</v>
      </c>
      <c r="E426" s="13" t="s">
        <v>38</v>
      </c>
      <c r="F426" s="55">
        <v>30439974</v>
      </c>
      <c r="G426" s="13" t="s">
        <v>45</v>
      </c>
      <c r="H426" s="20" t="s">
        <v>47</v>
      </c>
      <c r="I426" s="7" t="s">
        <v>88</v>
      </c>
      <c r="J426" s="21"/>
      <c r="K426" s="21"/>
      <c r="L426" s="16">
        <v>4</v>
      </c>
      <c r="M426" s="7">
        <v>3</v>
      </c>
      <c r="N426" s="16">
        <v>4</v>
      </c>
      <c r="O426" s="7">
        <v>4</v>
      </c>
      <c r="P426" s="16">
        <v>2</v>
      </c>
      <c r="Q426" s="7">
        <v>3</v>
      </c>
      <c r="R426" s="16">
        <v>1</v>
      </c>
      <c r="S426" s="7">
        <v>2</v>
      </c>
      <c r="T426" s="16">
        <f t="shared" si="30"/>
        <v>11</v>
      </c>
      <c r="U426" s="7">
        <f t="shared" si="31"/>
        <v>12</v>
      </c>
      <c r="V426" s="17">
        <f t="shared" si="32"/>
        <v>11.5</v>
      </c>
      <c r="W426" s="7">
        <f t="shared" si="33"/>
        <v>1</v>
      </c>
      <c r="X426" s="7" t="str">
        <f>IF(W426&gt;([1]calculations!$B$1+[1]calculations!$B$2),"YES","")</f>
        <v/>
      </c>
      <c r="Y426" s="7" t="str">
        <f>IF($X426="YES",VLOOKUP($F426,'[1]Editors Rescore'!$F$2:$M$103,8,FALSE),"")</f>
        <v/>
      </c>
      <c r="Z426" s="18">
        <f t="shared" si="34"/>
        <v>11.5</v>
      </c>
    </row>
    <row r="427" spans="1:26" ht="45" x14ac:dyDescent="0.25">
      <c r="A427" s="33" t="s">
        <v>1113</v>
      </c>
      <c r="B427" s="10" t="s">
        <v>1114</v>
      </c>
      <c r="C427" s="23" t="s">
        <v>1115</v>
      </c>
      <c r="D427" s="7" t="s">
        <v>37</v>
      </c>
      <c r="E427" s="7" t="s">
        <v>38</v>
      </c>
      <c r="F427" s="7">
        <v>30068315</v>
      </c>
      <c r="G427" s="7" t="s">
        <v>82</v>
      </c>
      <c r="H427" s="20" t="s">
        <v>109</v>
      </c>
      <c r="I427" s="7" t="s">
        <v>106</v>
      </c>
      <c r="J427" s="21"/>
      <c r="K427" s="21"/>
      <c r="L427" s="59">
        <v>2</v>
      </c>
      <c r="M427" s="7">
        <v>4</v>
      </c>
      <c r="N427" s="59">
        <v>4</v>
      </c>
      <c r="O427" s="7">
        <v>4</v>
      </c>
      <c r="P427" s="59">
        <v>5</v>
      </c>
      <c r="Q427" s="7">
        <v>5</v>
      </c>
      <c r="R427" s="59">
        <v>4</v>
      </c>
      <c r="S427" s="7">
        <v>4</v>
      </c>
      <c r="T427" s="16">
        <f t="shared" si="30"/>
        <v>15</v>
      </c>
      <c r="U427" s="7">
        <f t="shared" si="31"/>
        <v>17</v>
      </c>
      <c r="V427" s="17">
        <f t="shared" si="32"/>
        <v>16</v>
      </c>
      <c r="W427" s="7">
        <f t="shared" si="33"/>
        <v>2</v>
      </c>
      <c r="X427" s="7" t="str">
        <f>IF(W427&gt;([1]calculations!$B$1+[1]calculations!$B$2),"YES","")</f>
        <v/>
      </c>
      <c r="Y427" s="7" t="str">
        <f>IF($X427="YES",VLOOKUP($F427,'[1]Editors Rescore'!$F$2:$M$103,8,FALSE),"")</f>
        <v/>
      </c>
      <c r="Z427" s="18">
        <f t="shared" si="34"/>
        <v>16</v>
      </c>
    </row>
    <row r="428" spans="1:26" ht="30" x14ac:dyDescent="0.25">
      <c r="A428" s="22" t="s">
        <v>1116</v>
      </c>
      <c r="B428" s="10" t="s">
        <v>1117</v>
      </c>
      <c r="C428" s="10" t="s">
        <v>1047</v>
      </c>
      <c r="D428" s="7" t="s">
        <v>51</v>
      </c>
      <c r="E428" s="7" t="s">
        <v>30</v>
      </c>
      <c r="F428" s="7">
        <v>29490646</v>
      </c>
      <c r="G428" s="7" t="s">
        <v>72</v>
      </c>
      <c r="H428" s="20" t="s">
        <v>73</v>
      </c>
      <c r="I428" s="7" t="s">
        <v>74</v>
      </c>
      <c r="J428" s="20">
        <v>5</v>
      </c>
      <c r="K428" s="7">
        <v>4</v>
      </c>
      <c r="L428" s="20">
        <v>4</v>
      </c>
      <c r="M428" s="7">
        <v>2</v>
      </c>
      <c r="N428" s="21"/>
      <c r="O428" s="21"/>
      <c r="P428" s="20">
        <v>2</v>
      </c>
      <c r="Q428" s="7">
        <v>3</v>
      </c>
      <c r="R428" s="20">
        <v>2</v>
      </c>
      <c r="S428" s="7">
        <v>1</v>
      </c>
      <c r="T428" s="16">
        <f t="shared" si="30"/>
        <v>13</v>
      </c>
      <c r="U428" s="7">
        <f t="shared" si="31"/>
        <v>10</v>
      </c>
      <c r="V428" s="17">
        <f t="shared" si="32"/>
        <v>11.5</v>
      </c>
      <c r="W428" s="7">
        <f t="shared" si="33"/>
        <v>3</v>
      </c>
      <c r="X428" s="7" t="str">
        <f>IF(W428&gt;([1]calculations!$B$1+[1]calculations!$B$2),"YES","")</f>
        <v/>
      </c>
      <c r="Y428" s="7" t="str">
        <f>IF($X428="YES",VLOOKUP($F428,'[1]Editors Rescore'!$F$2:$M$103,8,FALSE),"")</f>
        <v/>
      </c>
      <c r="Z428" s="18">
        <f t="shared" si="34"/>
        <v>11.5</v>
      </c>
    </row>
    <row r="429" spans="1:26" ht="45" x14ac:dyDescent="0.25">
      <c r="A429" s="33" t="s">
        <v>1118</v>
      </c>
      <c r="B429" s="23" t="s">
        <v>1119</v>
      </c>
      <c r="C429" s="23" t="s">
        <v>1120</v>
      </c>
      <c r="D429" s="7" t="s">
        <v>37</v>
      </c>
      <c r="E429" s="7" t="s">
        <v>38</v>
      </c>
      <c r="F429" s="7">
        <v>29542414</v>
      </c>
      <c r="G429" s="7" t="s">
        <v>56</v>
      </c>
      <c r="H429" s="20" t="s">
        <v>61</v>
      </c>
      <c r="I429" s="7" t="s">
        <v>57</v>
      </c>
      <c r="J429" s="21"/>
      <c r="K429" s="21"/>
      <c r="L429" s="20">
        <v>4</v>
      </c>
      <c r="M429" s="7">
        <v>4</v>
      </c>
      <c r="N429" s="20">
        <v>3</v>
      </c>
      <c r="O429" s="7">
        <v>4</v>
      </c>
      <c r="P429" s="20">
        <v>3</v>
      </c>
      <c r="Q429" s="7">
        <v>5</v>
      </c>
      <c r="R429" s="20">
        <v>4</v>
      </c>
      <c r="S429" s="7">
        <v>3</v>
      </c>
      <c r="T429" s="16">
        <f t="shared" si="30"/>
        <v>14</v>
      </c>
      <c r="U429" s="7">
        <f t="shared" si="31"/>
        <v>16</v>
      </c>
      <c r="V429" s="17">
        <f t="shared" si="32"/>
        <v>15</v>
      </c>
      <c r="W429" s="7">
        <f t="shared" si="33"/>
        <v>2</v>
      </c>
      <c r="X429" s="7" t="str">
        <f>IF(W429&gt;([1]calculations!$B$1+[1]calculations!$B$2),"YES","")</f>
        <v/>
      </c>
      <c r="Y429" s="7" t="str">
        <f>IF($X429="YES",VLOOKUP($F429,'[1]Editors Rescore'!$F$2:$M$103,8,FALSE),"")</f>
        <v/>
      </c>
      <c r="Z429" s="18">
        <f t="shared" si="34"/>
        <v>15</v>
      </c>
    </row>
    <row r="430" spans="1:26" ht="45" x14ac:dyDescent="0.25">
      <c r="A430" s="33" t="s">
        <v>1121</v>
      </c>
      <c r="B430" s="23" t="s">
        <v>1122</v>
      </c>
      <c r="C430" s="44" t="s">
        <v>151</v>
      </c>
      <c r="D430" s="7" t="s">
        <v>51</v>
      </c>
      <c r="E430" s="7" t="s">
        <v>38</v>
      </c>
      <c r="F430" s="7">
        <v>29600241</v>
      </c>
      <c r="G430" s="7" t="s">
        <v>56</v>
      </c>
      <c r="H430" s="20" t="s">
        <v>78</v>
      </c>
      <c r="I430" s="7" t="s">
        <v>100</v>
      </c>
      <c r="J430" s="21"/>
      <c r="K430" s="21"/>
      <c r="L430" s="20">
        <v>2</v>
      </c>
      <c r="M430" s="7">
        <v>2</v>
      </c>
      <c r="N430" s="20">
        <v>4</v>
      </c>
      <c r="O430" s="7">
        <v>4</v>
      </c>
      <c r="P430" s="20">
        <v>5</v>
      </c>
      <c r="Q430" s="7">
        <v>5</v>
      </c>
      <c r="R430" s="20">
        <v>4</v>
      </c>
      <c r="S430" s="7">
        <v>4</v>
      </c>
      <c r="T430" s="16">
        <f t="shared" si="30"/>
        <v>15</v>
      </c>
      <c r="U430" s="7">
        <f t="shared" si="31"/>
        <v>15</v>
      </c>
      <c r="V430" s="17">
        <f t="shared" si="32"/>
        <v>15</v>
      </c>
      <c r="W430" s="7">
        <f t="shared" si="33"/>
        <v>0</v>
      </c>
      <c r="X430" s="7" t="str">
        <f>IF(W430&gt;([1]calculations!$B$1+[1]calculations!$B$2),"YES","")</f>
        <v/>
      </c>
      <c r="Y430" s="7" t="str">
        <f>IF($X430="YES",VLOOKUP($F430,'[1]Editors Rescore'!$F$2:$M$103,8,FALSE),"")</f>
        <v/>
      </c>
      <c r="Z430" s="18">
        <f t="shared" si="34"/>
        <v>15</v>
      </c>
    </row>
    <row r="431" spans="1:26" ht="60" x14ac:dyDescent="0.25">
      <c r="A431" s="22" t="s">
        <v>1123</v>
      </c>
      <c r="B431" s="10" t="s">
        <v>1124</v>
      </c>
      <c r="C431" s="10" t="s">
        <v>71</v>
      </c>
      <c r="D431" s="7" t="s">
        <v>29</v>
      </c>
      <c r="E431" s="7" t="s">
        <v>38</v>
      </c>
      <c r="F431" s="7">
        <v>29614756</v>
      </c>
      <c r="G431" s="7" t="s">
        <v>45</v>
      </c>
      <c r="H431" s="20" t="s">
        <v>69</v>
      </c>
      <c r="I431" s="7" t="s">
        <v>46</v>
      </c>
      <c r="J431" s="21"/>
      <c r="K431" s="21"/>
      <c r="L431" s="16">
        <v>3</v>
      </c>
      <c r="M431" s="7">
        <v>3</v>
      </c>
      <c r="N431" s="16">
        <v>1</v>
      </c>
      <c r="O431" s="7">
        <v>1</v>
      </c>
      <c r="P431" s="16">
        <v>3</v>
      </c>
      <c r="Q431" s="7">
        <v>5</v>
      </c>
      <c r="R431" s="16">
        <v>4</v>
      </c>
      <c r="S431" s="7">
        <v>5</v>
      </c>
      <c r="T431" s="16">
        <f t="shared" si="30"/>
        <v>11</v>
      </c>
      <c r="U431" s="7">
        <f t="shared" si="31"/>
        <v>14</v>
      </c>
      <c r="V431" s="17">
        <f t="shared" si="32"/>
        <v>12.5</v>
      </c>
      <c r="W431" s="7">
        <f t="shared" si="33"/>
        <v>3</v>
      </c>
      <c r="X431" s="7" t="str">
        <f>IF(W431&gt;([1]calculations!$B$1+[1]calculations!$B$2),"YES","")</f>
        <v/>
      </c>
      <c r="Y431" s="7" t="str">
        <f>IF($X431="YES",VLOOKUP($F431,'[1]Editors Rescore'!$F$2:$M$103,8,FALSE),"")</f>
        <v/>
      </c>
      <c r="Z431" s="18">
        <f t="shared" si="34"/>
        <v>12.5</v>
      </c>
    </row>
    <row r="432" spans="1:26" ht="30" x14ac:dyDescent="0.25">
      <c r="A432" s="10" t="s">
        <v>1125</v>
      </c>
      <c r="B432" s="10" t="s">
        <v>1126</v>
      </c>
      <c r="C432" s="10" t="s">
        <v>416</v>
      </c>
      <c r="D432" s="13" t="s">
        <v>37</v>
      </c>
      <c r="E432" s="13" t="s">
        <v>38</v>
      </c>
      <c r="F432" s="55">
        <v>30181796</v>
      </c>
      <c r="G432" s="13" t="s">
        <v>72</v>
      </c>
      <c r="H432" s="20" t="s">
        <v>74</v>
      </c>
      <c r="I432" s="7" t="s">
        <v>73</v>
      </c>
      <c r="J432" s="21"/>
      <c r="K432" s="21"/>
      <c r="L432" s="20">
        <v>5</v>
      </c>
      <c r="M432" s="7">
        <v>4</v>
      </c>
      <c r="N432" s="20">
        <v>4</v>
      </c>
      <c r="O432" s="7">
        <v>4</v>
      </c>
      <c r="P432" s="20">
        <v>5</v>
      </c>
      <c r="Q432" s="7">
        <v>5</v>
      </c>
      <c r="R432" s="20">
        <v>5</v>
      </c>
      <c r="S432" s="7">
        <v>5</v>
      </c>
      <c r="T432" s="16">
        <f t="shared" si="30"/>
        <v>19</v>
      </c>
      <c r="U432" s="7">
        <f t="shared" si="31"/>
        <v>18</v>
      </c>
      <c r="V432" s="17">
        <f t="shared" si="32"/>
        <v>18.5</v>
      </c>
      <c r="W432" s="7">
        <f t="shared" si="33"/>
        <v>1</v>
      </c>
      <c r="X432" s="7" t="str">
        <f>IF(W432&gt;([1]calculations!$B$1+[1]calculations!$B$2),"YES","")</f>
        <v/>
      </c>
      <c r="Y432" s="7" t="str">
        <f>IF($X432="YES",VLOOKUP($F432,'[1]Editors Rescore'!$F$2:$M$103,8,FALSE),"")</f>
        <v/>
      </c>
      <c r="Z432" s="18">
        <f t="shared" si="34"/>
        <v>18.5</v>
      </c>
    </row>
    <row r="433" spans="1:26" ht="30" x14ac:dyDescent="0.25">
      <c r="A433" s="22" t="s">
        <v>1127</v>
      </c>
      <c r="B433" s="23" t="s">
        <v>1128</v>
      </c>
      <c r="C433" s="10" t="s">
        <v>142</v>
      </c>
      <c r="D433" s="7" t="s">
        <v>37</v>
      </c>
      <c r="E433" s="7" t="s">
        <v>38</v>
      </c>
      <c r="F433" s="7">
        <v>28903084</v>
      </c>
      <c r="G433" s="7" t="s">
        <v>82</v>
      </c>
      <c r="H433" s="20" t="s">
        <v>84</v>
      </c>
      <c r="I433" s="7" t="s">
        <v>109</v>
      </c>
      <c r="J433" s="21"/>
      <c r="K433" s="21"/>
      <c r="L433" s="20">
        <v>4</v>
      </c>
      <c r="M433" s="7">
        <v>4</v>
      </c>
      <c r="N433" s="20">
        <v>4</v>
      </c>
      <c r="O433" s="7">
        <v>4</v>
      </c>
      <c r="P433" s="20">
        <v>1</v>
      </c>
      <c r="Q433" s="7">
        <v>4</v>
      </c>
      <c r="R433" s="20">
        <v>1</v>
      </c>
      <c r="S433" s="7">
        <v>4</v>
      </c>
      <c r="T433" s="16">
        <f t="shared" si="30"/>
        <v>10</v>
      </c>
      <c r="U433" s="7">
        <f t="shared" si="31"/>
        <v>16</v>
      </c>
      <c r="V433" s="17">
        <f t="shared" si="32"/>
        <v>13</v>
      </c>
      <c r="W433" s="7">
        <f t="shared" si="33"/>
        <v>6</v>
      </c>
      <c r="X433" s="7" t="str">
        <f>IF(W433&gt;([1]calculations!$B$1+[1]calculations!$B$2),"YES","")</f>
        <v>YES</v>
      </c>
      <c r="Y433" s="7">
        <f>IF($X433="YES",VLOOKUP($F433,'[1]Editors Rescore'!$F$2:$M$103,8,FALSE),"")</f>
        <v>9</v>
      </c>
      <c r="Z433" s="18">
        <f t="shared" si="34"/>
        <v>11.666666666666666</v>
      </c>
    </row>
    <row r="434" spans="1:26" ht="45" x14ac:dyDescent="0.25">
      <c r="A434" s="33" t="s">
        <v>1129</v>
      </c>
      <c r="B434" s="10" t="s">
        <v>1130</v>
      </c>
      <c r="C434" s="10" t="s">
        <v>309</v>
      </c>
      <c r="D434" s="7" t="s">
        <v>29</v>
      </c>
      <c r="E434" s="7" t="s">
        <v>30</v>
      </c>
      <c r="F434" s="7">
        <v>29622053</v>
      </c>
      <c r="G434" s="7" t="s">
        <v>45</v>
      </c>
      <c r="H434" s="20" t="s">
        <v>69</v>
      </c>
      <c r="I434" s="7" t="s">
        <v>46</v>
      </c>
      <c r="J434" s="20">
        <v>5</v>
      </c>
      <c r="K434" s="7">
        <v>5</v>
      </c>
      <c r="L434" s="20">
        <v>0</v>
      </c>
      <c r="M434" s="7">
        <v>1</v>
      </c>
      <c r="N434" s="21"/>
      <c r="O434" s="21"/>
      <c r="P434" s="20">
        <v>4</v>
      </c>
      <c r="Q434" s="7">
        <v>3</v>
      </c>
      <c r="R434" s="20">
        <v>2</v>
      </c>
      <c r="S434" s="7">
        <v>1</v>
      </c>
      <c r="T434" s="16">
        <f t="shared" si="30"/>
        <v>11</v>
      </c>
      <c r="U434" s="7">
        <f t="shared" si="31"/>
        <v>10</v>
      </c>
      <c r="V434" s="17">
        <f t="shared" si="32"/>
        <v>10.5</v>
      </c>
      <c r="W434" s="7">
        <f t="shared" si="33"/>
        <v>1</v>
      </c>
      <c r="X434" s="7" t="str">
        <f>IF(W434&gt;([1]calculations!$B$1+[1]calculations!$B$2),"YES","")</f>
        <v/>
      </c>
      <c r="Y434" s="7" t="str">
        <f>IF($X434="YES",VLOOKUP($F434,'[1]Editors Rescore'!$F$2:$M$103,8,FALSE),"")</f>
        <v/>
      </c>
      <c r="Z434" s="18">
        <f t="shared" si="34"/>
        <v>10.5</v>
      </c>
    </row>
    <row r="435" spans="1:26" ht="60" x14ac:dyDescent="0.25">
      <c r="A435" s="22" t="s">
        <v>1131</v>
      </c>
      <c r="B435" s="23" t="s">
        <v>1132</v>
      </c>
      <c r="C435" s="10" t="s">
        <v>246</v>
      </c>
      <c r="D435" s="7" t="s">
        <v>37</v>
      </c>
      <c r="E435" s="7" t="s">
        <v>38</v>
      </c>
      <c r="F435" s="30">
        <v>30568367</v>
      </c>
      <c r="G435" s="30" t="s">
        <v>56</v>
      </c>
      <c r="H435" s="31" t="s">
        <v>57</v>
      </c>
      <c r="I435" s="7" t="s">
        <v>78</v>
      </c>
      <c r="J435" s="21"/>
      <c r="K435" s="21"/>
      <c r="L435" s="20">
        <v>4</v>
      </c>
      <c r="M435" s="7">
        <v>4</v>
      </c>
      <c r="N435" s="20">
        <v>4</v>
      </c>
      <c r="O435" s="7">
        <v>4</v>
      </c>
      <c r="P435" s="20">
        <v>5</v>
      </c>
      <c r="Q435" s="7">
        <v>3</v>
      </c>
      <c r="R435" s="20">
        <v>3</v>
      </c>
      <c r="S435" s="7">
        <v>4</v>
      </c>
      <c r="T435" s="16">
        <f t="shared" si="30"/>
        <v>16</v>
      </c>
      <c r="U435" s="7">
        <f t="shared" si="31"/>
        <v>15</v>
      </c>
      <c r="V435" s="17">
        <f t="shared" si="32"/>
        <v>15.5</v>
      </c>
      <c r="W435" s="7">
        <f t="shared" si="33"/>
        <v>1</v>
      </c>
      <c r="X435" s="7" t="str">
        <f>IF(W435&gt;([1]calculations!$B$1+[1]calculations!$B$2),"YES","")</f>
        <v/>
      </c>
      <c r="Y435" s="7" t="str">
        <f>IF($X435="YES",VLOOKUP($F435,'[1]Editors Rescore'!$F$2:$M$103,8,FALSE),"")</f>
        <v/>
      </c>
      <c r="Z435" s="18">
        <f t="shared" si="34"/>
        <v>15.5</v>
      </c>
    </row>
    <row r="436" spans="1:26" ht="30" x14ac:dyDescent="0.25">
      <c r="A436" s="22" t="s">
        <v>1133</v>
      </c>
      <c r="B436" s="23" t="s">
        <v>1134</v>
      </c>
      <c r="C436" s="23" t="s">
        <v>269</v>
      </c>
      <c r="D436" s="7" t="s">
        <v>29</v>
      </c>
      <c r="E436" s="7" t="s">
        <v>30</v>
      </c>
      <c r="F436" s="7">
        <v>29980147</v>
      </c>
      <c r="G436" s="13" t="s">
        <v>45</v>
      </c>
      <c r="H436" s="20" t="s">
        <v>46</v>
      </c>
      <c r="I436" s="7" t="s">
        <v>47</v>
      </c>
      <c r="J436" s="20">
        <v>5</v>
      </c>
      <c r="K436" s="7">
        <v>5</v>
      </c>
      <c r="L436" s="20">
        <v>3</v>
      </c>
      <c r="M436" s="7">
        <v>5</v>
      </c>
      <c r="N436" s="21"/>
      <c r="O436" s="21"/>
      <c r="P436" s="20">
        <v>5</v>
      </c>
      <c r="Q436" s="7">
        <v>5</v>
      </c>
      <c r="R436" s="20">
        <v>5</v>
      </c>
      <c r="S436" s="7">
        <v>4</v>
      </c>
      <c r="T436" s="16">
        <f t="shared" si="30"/>
        <v>18</v>
      </c>
      <c r="U436" s="7">
        <f t="shared" si="31"/>
        <v>19</v>
      </c>
      <c r="V436" s="17">
        <f t="shared" si="32"/>
        <v>18.5</v>
      </c>
      <c r="W436" s="7">
        <f t="shared" si="33"/>
        <v>1</v>
      </c>
      <c r="X436" s="7" t="str">
        <f>IF(W436&gt;([1]calculations!$B$1+[1]calculations!$B$2),"YES","")</f>
        <v/>
      </c>
      <c r="Y436" s="7" t="str">
        <f>IF($X436="YES",VLOOKUP($F436,'[1]Editors Rescore'!$F$2:$M$103,8,FALSE),"")</f>
        <v/>
      </c>
      <c r="Z436" s="18">
        <f t="shared" si="34"/>
        <v>18.5</v>
      </c>
    </row>
    <row r="437" spans="1:26" ht="30" x14ac:dyDescent="0.25">
      <c r="A437" s="22" t="s">
        <v>1133</v>
      </c>
      <c r="B437" s="10" t="s">
        <v>1135</v>
      </c>
      <c r="C437" s="10" t="s">
        <v>190</v>
      </c>
      <c r="D437" s="7" t="s">
        <v>29</v>
      </c>
      <c r="E437" s="7" t="s">
        <v>30</v>
      </c>
      <c r="F437" s="7">
        <v>29736272</v>
      </c>
      <c r="G437" s="7" t="s">
        <v>31</v>
      </c>
      <c r="H437" s="25" t="s">
        <v>32</v>
      </c>
      <c r="I437" s="7" t="s">
        <v>33</v>
      </c>
      <c r="J437" s="25">
        <v>5</v>
      </c>
      <c r="K437" s="7">
        <v>5</v>
      </c>
      <c r="L437" s="25">
        <v>4</v>
      </c>
      <c r="M437" s="7">
        <v>2</v>
      </c>
      <c r="N437" s="26"/>
      <c r="O437" s="26"/>
      <c r="P437" s="25">
        <v>5</v>
      </c>
      <c r="Q437" s="7">
        <v>5</v>
      </c>
      <c r="R437" s="25">
        <v>5</v>
      </c>
      <c r="S437" s="7">
        <v>3</v>
      </c>
      <c r="T437" s="16">
        <f t="shared" si="30"/>
        <v>19</v>
      </c>
      <c r="U437" s="7">
        <f t="shared" si="31"/>
        <v>15</v>
      </c>
      <c r="V437" s="17">
        <f t="shared" si="32"/>
        <v>17</v>
      </c>
      <c r="W437" s="7">
        <f t="shared" si="33"/>
        <v>4</v>
      </c>
      <c r="X437" s="7" t="str">
        <f>IF(W437&gt;([1]calculations!$B$1+[1]calculations!$B$2),"YES","")</f>
        <v/>
      </c>
      <c r="Y437" s="7" t="str">
        <f>IF($X437="YES",VLOOKUP($F437,'[1]Editors Rescore'!$F$2:$M$103,8,FALSE),"")</f>
        <v/>
      </c>
      <c r="Z437" s="18">
        <f t="shared" si="34"/>
        <v>17</v>
      </c>
    </row>
    <row r="438" spans="1:26" ht="30" x14ac:dyDescent="0.25">
      <c r="A438" s="33" t="s">
        <v>1133</v>
      </c>
      <c r="B438" s="23" t="s">
        <v>1136</v>
      </c>
      <c r="C438" s="23" t="s">
        <v>163</v>
      </c>
      <c r="D438" s="13" t="s">
        <v>29</v>
      </c>
      <c r="E438" s="13" t="s">
        <v>38</v>
      </c>
      <c r="F438" s="7">
        <v>29886407</v>
      </c>
      <c r="G438" s="7" t="s">
        <v>45</v>
      </c>
      <c r="H438" s="20" t="s">
        <v>47</v>
      </c>
      <c r="I438" s="7" t="s">
        <v>88</v>
      </c>
      <c r="J438" s="21"/>
      <c r="K438" s="21"/>
      <c r="L438" s="16">
        <v>3</v>
      </c>
      <c r="M438" s="7">
        <v>2</v>
      </c>
      <c r="N438" s="16">
        <v>4</v>
      </c>
      <c r="O438" s="7">
        <v>4</v>
      </c>
      <c r="P438" s="16">
        <v>2</v>
      </c>
      <c r="Q438" s="7">
        <v>4</v>
      </c>
      <c r="R438" s="16">
        <v>2</v>
      </c>
      <c r="S438" s="7">
        <v>5</v>
      </c>
      <c r="T438" s="16">
        <f t="shared" si="30"/>
        <v>11</v>
      </c>
      <c r="U438" s="7">
        <f t="shared" si="31"/>
        <v>15</v>
      </c>
      <c r="V438" s="17">
        <f t="shared" si="32"/>
        <v>13</v>
      </c>
      <c r="W438" s="7">
        <f t="shared" si="33"/>
        <v>4</v>
      </c>
      <c r="X438" s="7" t="str">
        <f>IF(W438&gt;([1]calculations!$B$1+[1]calculations!$B$2),"YES","")</f>
        <v/>
      </c>
      <c r="Y438" s="7" t="str">
        <f>IF($X438="YES",VLOOKUP($F438,'[1]Editors Rescore'!$F$2:$M$103,8,FALSE),"")</f>
        <v/>
      </c>
      <c r="Z438" s="18">
        <f t="shared" si="34"/>
        <v>13</v>
      </c>
    </row>
    <row r="439" spans="1:26" ht="30" x14ac:dyDescent="0.25">
      <c r="A439" s="10" t="s">
        <v>1137</v>
      </c>
      <c r="B439" s="10" t="s">
        <v>1138</v>
      </c>
      <c r="C439" s="10" t="s">
        <v>1139</v>
      </c>
      <c r="D439" s="13" t="s">
        <v>37</v>
      </c>
      <c r="E439" s="13" t="s">
        <v>38</v>
      </c>
      <c r="F439" s="13">
        <v>30269249</v>
      </c>
      <c r="G439" s="13" t="s">
        <v>31</v>
      </c>
      <c r="H439" s="14" t="s">
        <v>65</v>
      </c>
      <c r="I439" s="13" t="s">
        <v>46</v>
      </c>
      <c r="J439" s="15"/>
      <c r="K439" s="15"/>
      <c r="L439" s="14">
        <v>4</v>
      </c>
      <c r="M439" s="13">
        <v>4</v>
      </c>
      <c r="N439" s="14">
        <v>4</v>
      </c>
      <c r="O439" s="13">
        <v>2</v>
      </c>
      <c r="P439" s="14">
        <v>4</v>
      </c>
      <c r="Q439" s="13">
        <v>5</v>
      </c>
      <c r="R439" s="14">
        <v>3</v>
      </c>
      <c r="S439" s="13">
        <v>5</v>
      </c>
      <c r="T439" s="16">
        <f t="shared" si="30"/>
        <v>15</v>
      </c>
      <c r="U439" s="7">
        <f t="shared" si="31"/>
        <v>16</v>
      </c>
      <c r="V439" s="17">
        <f t="shared" si="32"/>
        <v>15.5</v>
      </c>
      <c r="W439" s="7">
        <f t="shared" si="33"/>
        <v>1</v>
      </c>
      <c r="X439" s="7" t="str">
        <f>IF(W439&gt;([1]calculations!$B$1+[1]calculations!$B$2),"YES","")</f>
        <v/>
      </c>
      <c r="Y439" s="7" t="str">
        <f>IF($X439="YES",VLOOKUP($F439,'[1]Editors Rescore'!$F$2:$M$103,8,FALSE),"")</f>
        <v/>
      </c>
      <c r="Z439" s="18">
        <f t="shared" si="34"/>
        <v>15.5</v>
      </c>
    </row>
    <row r="440" spans="1:26" ht="30" x14ac:dyDescent="0.25">
      <c r="A440" s="22" t="s">
        <v>1137</v>
      </c>
      <c r="B440" s="10" t="s">
        <v>1140</v>
      </c>
      <c r="C440" s="10" t="s">
        <v>190</v>
      </c>
      <c r="D440" s="7" t="s">
        <v>51</v>
      </c>
      <c r="E440" s="7" t="s">
        <v>38</v>
      </c>
      <c r="F440" s="7">
        <v>29736276</v>
      </c>
      <c r="G440" s="7" t="s">
        <v>31</v>
      </c>
      <c r="H440" s="25" t="s">
        <v>32</v>
      </c>
      <c r="I440" s="7" t="s">
        <v>33</v>
      </c>
      <c r="J440" s="21"/>
      <c r="K440" s="21"/>
      <c r="L440" s="25">
        <v>4</v>
      </c>
      <c r="M440" s="7">
        <v>4</v>
      </c>
      <c r="N440" s="25">
        <v>4</v>
      </c>
      <c r="O440" s="7">
        <v>4</v>
      </c>
      <c r="P440" s="25">
        <v>5</v>
      </c>
      <c r="Q440" s="7">
        <v>3</v>
      </c>
      <c r="R440" s="25">
        <v>4</v>
      </c>
      <c r="S440" s="7">
        <v>2</v>
      </c>
      <c r="T440" s="16">
        <f t="shared" si="30"/>
        <v>17</v>
      </c>
      <c r="U440" s="7">
        <f t="shared" si="31"/>
        <v>13</v>
      </c>
      <c r="V440" s="17">
        <f t="shared" si="32"/>
        <v>15</v>
      </c>
      <c r="W440" s="7">
        <f t="shared" si="33"/>
        <v>4</v>
      </c>
      <c r="X440" s="7" t="str">
        <f>IF(W440&gt;([1]calculations!$B$1+[1]calculations!$B$2),"YES","")</f>
        <v/>
      </c>
      <c r="Y440" s="7" t="str">
        <f>IF($X440="YES",VLOOKUP($F440,'[1]Editors Rescore'!$F$2:$M$103,8,FALSE),"")</f>
        <v/>
      </c>
      <c r="Z440" s="18">
        <f t="shared" si="34"/>
        <v>15</v>
      </c>
    </row>
    <row r="441" spans="1:26" ht="30" x14ac:dyDescent="0.25">
      <c r="A441" s="22" t="s">
        <v>1141</v>
      </c>
      <c r="B441" s="10" t="s">
        <v>1142</v>
      </c>
      <c r="C441" s="10" t="s">
        <v>28</v>
      </c>
      <c r="D441" s="7" t="s">
        <v>29</v>
      </c>
      <c r="E441" s="7" t="s">
        <v>30</v>
      </c>
      <c r="F441" s="7">
        <v>29658625</v>
      </c>
      <c r="G441" s="7" t="s">
        <v>45</v>
      </c>
      <c r="H441" s="20" t="s">
        <v>69</v>
      </c>
      <c r="I441" s="7" t="s">
        <v>46</v>
      </c>
      <c r="J441" s="20">
        <v>5</v>
      </c>
      <c r="K441" s="7">
        <v>4</v>
      </c>
      <c r="L441" s="20">
        <v>0</v>
      </c>
      <c r="M441" s="7">
        <v>0</v>
      </c>
      <c r="N441" s="21"/>
      <c r="O441" s="21"/>
      <c r="P441" s="20">
        <v>5</v>
      </c>
      <c r="Q441" s="7">
        <v>5</v>
      </c>
      <c r="R441" s="20">
        <v>5</v>
      </c>
      <c r="S441" s="7">
        <v>5</v>
      </c>
      <c r="T441" s="16">
        <f t="shared" si="30"/>
        <v>15</v>
      </c>
      <c r="U441" s="7">
        <f t="shared" si="31"/>
        <v>14</v>
      </c>
      <c r="V441" s="17">
        <f t="shared" si="32"/>
        <v>14.5</v>
      </c>
      <c r="W441" s="7">
        <f t="shared" si="33"/>
        <v>1</v>
      </c>
      <c r="X441" s="7" t="str">
        <f>IF(W441&gt;([1]calculations!$B$1+[1]calculations!$B$2),"YES","")</f>
        <v/>
      </c>
      <c r="Y441" s="7" t="str">
        <f>IF($X441="YES",VLOOKUP($F441,'[1]Editors Rescore'!$F$2:$M$103,8,FALSE),"")</f>
        <v/>
      </c>
      <c r="Z441" s="18">
        <f t="shared" si="34"/>
        <v>14.5</v>
      </c>
    </row>
    <row r="442" spans="1:26" ht="60" customHeight="1" x14ac:dyDescent="0.25">
      <c r="A442" s="33" t="s">
        <v>1143</v>
      </c>
      <c r="B442" s="10" t="s">
        <v>1144</v>
      </c>
      <c r="C442" s="10" t="s">
        <v>151</v>
      </c>
      <c r="D442" s="7" t="s">
        <v>51</v>
      </c>
      <c r="E442" s="7" t="s">
        <v>30</v>
      </c>
      <c r="F442" s="7">
        <v>29616202</v>
      </c>
      <c r="G442" s="7" t="s">
        <v>45</v>
      </c>
      <c r="H442" s="20" t="s">
        <v>69</v>
      </c>
      <c r="I442" s="7" t="s">
        <v>46</v>
      </c>
      <c r="J442" s="20">
        <v>3</v>
      </c>
      <c r="K442" s="7">
        <v>4</v>
      </c>
      <c r="L442" s="20">
        <v>0</v>
      </c>
      <c r="M442" s="7">
        <v>0</v>
      </c>
      <c r="N442" s="21"/>
      <c r="O442" s="21"/>
      <c r="P442" s="20">
        <v>5</v>
      </c>
      <c r="Q442" s="7">
        <v>5</v>
      </c>
      <c r="R442" s="20">
        <v>3</v>
      </c>
      <c r="S442" s="7">
        <v>5</v>
      </c>
      <c r="T442" s="16">
        <f t="shared" si="30"/>
        <v>11</v>
      </c>
      <c r="U442" s="7">
        <f t="shared" si="31"/>
        <v>14</v>
      </c>
      <c r="V442" s="17">
        <f t="shared" si="32"/>
        <v>12.5</v>
      </c>
      <c r="W442" s="7">
        <f t="shared" si="33"/>
        <v>3</v>
      </c>
      <c r="X442" s="7" t="str">
        <f>IF(W442&gt;([1]calculations!$B$1+[1]calculations!$B$2),"YES","")</f>
        <v/>
      </c>
      <c r="Y442" s="7" t="str">
        <f>IF($X442="YES",VLOOKUP($F442,'[1]Editors Rescore'!$F$2:$M$103,8,FALSE),"")</f>
        <v/>
      </c>
      <c r="Z442" s="18">
        <f t="shared" si="34"/>
        <v>12.5</v>
      </c>
    </row>
    <row r="443" spans="1:26" ht="30" x14ac:dyDescent="0.25">
      <c r="A443" s="33" t="s">
        <v>1145</v>
      </c>
      <c r="B443" s="23" t="s">
        <v>1146</v>
      </c>
      <c r="C443" s="44" t="s">
        <v>1147</v>
      </c>
      <c r="D443" s="7" t="s">
        <v>37</v>
      </c>
      <c r="E443" s="7" t="s">
        <v>38</v>
      </c>
      <c r="F443" s="7">
        <v>29545408</v>
      </c>
      <c r="G443" s="7" t="s">
        <v>56</v>
      </c>
      <c r="H443" s="20" t="s">
        <v>61</v>
      </c>
      <c r="I443" s="7" t="s">
        <v>57</v>
      </c>
      <c r="J443" s="21"/>
      <c r="K443" s="21"/>
      <c r="L443" s="20">
        <v>3</v>
      </c>
      <c r="M443" s="7">
        <v>3</v>
      </c>
      <c r="N443" s="20">
        <v>4</v>
      </c>
      <c r="O443" s="7">
        <v>4</v>
      </c>
      <c r="P443" s="20">
        <v>1</v>
      </c>
      <c r="Q443" s="7">
        <v>5</v>
      </c>
      <c r="R443" s="20">
        <v>2</v>
      </c>
      <c r="S443" s="7">
        <v>3</v>
      </c>
      <c r="T443" s="16">
        <f t="shared" si="30"/>
        <v>10</v>
      </c>
      <c r="U443" s="7">
        <f t="shared" si="31"/>
        <v>15</v>
      </c>
      <c r="V443" s="17">
        <f t="shared" si="32"/>
        <v>12.5</v>
      </c>
      <c r="W443" s="7">
        <f t="shared" si="33"/>
        <v>5</v>
      </c>
      <c r="X443" s="7" t="str">
        <f>IF(W443&gt;([1]calculations!$B$1+[1]calculations!$B$2),"YES","")</f>
        <v>YES</v>
      </c>
      <c r="Y443" s="7">
        <f>IF($X443="YES",VLOOKUP($F443,'[1]Editors Rescore'!$F$2:$M$103,8,FALSE),"")</f>
        <v>11</v>
      </c>
      <c r="Z443" s="18">
        <f t="shared" si="34"/>
        <v>12</v>
      </c>
    </row>
    <row r="444" spans="1:26" ht="30" x14ac:dyDescent="0.25">
      <c r="A444" s="10" t="s">
        <v>1148</v>
      </c>
      <c r="B444" s="10" t="s">
        <v>1149</v>
      </c>
      <c r="C444" s="23" t="s">
        <v>269</v>
      </c>
      <c r="D444" s="13" t="s">
        <v>29</v>
      </c>
      <c r="E444" s="13" t="s">
        <v>38</v>
      </c>
      <c r="F444" s="13">
        <v>29489885</v>
      </c>
      <c r="G444" s="13" t="s">
        <v>72</v>
      </c>
      <c r="H444" s="20" t="s">
        <v>73</v>
      </c>
      <c r="I444" s="7" t="s">
        <v>74</v>
      </c>
      <c r="J444" s="21"/>
      <c r="K444" s="21"/>
      <c r="L444" s="20">
        <v>3</v>
      </c>
      <c r="M444" s="7">
        <v>3</v>
      </c>
      <c r="N444" s="20">
        <v>1</v>
      </c>
      <c r="O444" s="7">
        <v>4</v>
      </c>
      <c r="P444" s="20">
        <v>5</v>
      </c>
      <c r="Q444" s="7">
        <v>5</v>
      </c>
      <c r="R444" s="20">
        <v>4</v>
      </c>
      <c r="S444" s="7">
        <v>4</v>
      </c>
      <c r="T444" s="16">
        <f t="shared" si="30"/>
        <v>13</v>
      </c>
      <c r="U444" s="7">
        <f t="shared" si="31"/>
        <v>16</v>
      </c>
      <c r="V444" s="17">
        <f t="shared" si="32"/>
        <v>14.5</v>
      </c>
      <c r="W444" s="7">
        <f t="shared" si="33"/>
        <v>3</v>
      </c>
      <c r="X444" s="7" t="str">
        <f>IF(W444&gt;([1]calculations!$B$1+[1]calculations!$B$2),"YES","")</f>
        <v/>
      </c>
      <c r="Y444" s="7" t="str">
        <f>IF($X444="YES",VLOOKUP($F444,'[1]Editors Rescore'!$F$2:$M$103,8,FALSE),"")</f>
        <v/>
      </c>
      <c r="Z444" s="18">
        <f t="shared" si="34"/>
        <v>14.5</v>
      </c>
    </row>
    <row r="445" spans="1:26" ht="30" x14ac:dyDescent="0.25">
      <c r="A445" s="10" t="s">
        <v>1150</v>
      </c>
      <c r="B445" s="10" t="s">
        <v>1151</v>
      </c>
      <c r="C445" s="10" t="s">
        <v>1152</v>
      </c>
      <c r="D445" s="13" t="s">
        <v>51</v>
      </c>
      <c r="E445" s="13" t="s">
        <v>38</v>
      </c>
      <c r="F445" s="7">
        <v>30052974</v>
      </c>
      <c r="G445" s="13" t="s">
        <v>39</v>
      </c>
      <c r="H445" s="20" t="s">
        <v>40</v>
      </c>
      <c r="I445" s="7" t="s">
        <v>41</v>
      </c>
      <c r="J445" s="21"/>
      <c r="K445" s="21"/>
      <c r="L445" s="20">
        <v>3</v>
      </c>
      <c r="M445" s="7">
        <v>3</v>
      </c>
      <c r="N445" s="20">
        <v>4</v>
      </c>
      <c r="O445" s="7">
        <v>1</v>
      </c>
      <c r="P445" s="20">
        <v>3</v>
      </c>
      <c r="Q445" s="7">
        <v>3</v>
      </c>
      <c r="R445" s="20">
        <v>3</v>
      </c>
      <c r="S445" s="7">
        <v>5</v>
      </c>
      <c r="T445" s="16">
        <f t="shared" si="30"/>
        <v>13</v>
      </c>
      <c r="U445" s="7">
        <f t="shared" si="31"/>
        <v>12</v>
      </c>
      <c r="V445" s="17">
        <f t="shared" si="32"/>
        <v>12.5</v>
      </c>
      <c r="W445" s="7">
        <f t="shared" si="33"/>
        <v>1</v>
      </c>
      <c r="X445" s="7" t="str">
        <f>IF(W445&gt;([1]calculations!$B$1+[1]calculations!$B$2),"YES","")</f>
        <v/>
      </c>
      <c r="Y445" s="7" t="str">
        <f>IF($X445="YES",VLOOKUP($F445,'[1]Editors Rescore'!$F$2:$M$103,8,FALSE),"")</f>
        <v/>
      </c>
      <c r="Z445" s="18">
        <f t="shared" si="34"/>
        <v>12.5</v>
      </c>
    </row>
    <row r="446" spans="1:26" ht="45" x14ac:dyDescent="0.25">
      <c r="A446" s="22" t="s">
        <v>1150</v>
      </c>
      <c r="B446" s="10" t="s">
        <v>1153</v>
      </c>
      <c r="C446" s="10" t="s">
        <v>1154</v>
      </c>
      <c r="D446" s="7" t="s">
        <v>51</v>
      </c>
      <c r="E446" s="7" t="s">
        <v>38</v>
      </c>
      <c r="F446" s="30">
        <v>30244680</v>
      </c>
      <c r="G446" s="7" t="s">
        <v>82</v>
      </c>
      <c r="H446" s="16" t="s">
        <v>106</v>
      </c>
      <c r="I446" s="42" t="s">
        <v>83</v>
      </c>
      <c r="J446" s="21"/>
      <c r="K446" s="21"/>
      <c r="L446" s="20">
        <v>3</v>
      </c>
      <c r="M446" s="43">
        <v>2</v>
      </c>
      <c r="N446" s="20">
        <v>4</v>
      </c>
      <c r="O446" s="43">
        <v>4</v>
      </c>
      <c r="P446" s="20">
        <v>5</v>
      </c>
      <c r="Q446" s="43">
        <v>3</v>
      </c>
      <c r="R446" s="20">
        <v>1</v>
      </c>
      <c r="S446" s="43">
        <v>2</v>
      </c>
      <c r="T446" s="16">
        <f t="shared" si="30"/>
        <v>13</v>
      </c>
      <c r="U446" s="7">
        <f t="shared" si="31"/>
        <v>11</v>
      </c>
      <c r="V446" s="17">
        <f t="shared" si="32"/>
        <v>12</v>
      </c>
      <c r="W446" s="7">
        <f t="shared" si="33"/>
        <v>2</v>
      </c>
      <c r="X446" s="7" t="str">
        <f>IF(W446&gt;([1]calculations!$B$1+[1]calculations!$B$2),"YES","")</f>
        <v/>
      </c>
      <c r="Y446" s="7" t="str">
        <f>IF($X446="YES",VLOOKUP($F446,'[1]Editors Rescore'!$F$2:$M$103,8,FALSE),"")</f>
        <v/>
      </c>
      <c r="Z446" s="18">
        <f t="shared" si="34"/>
        <v>12</v>
      </c>
    </row>
    <row r="447" spans="1:26" ht="30" x14ac:dyDescent="0.25">
      <c r="A447" s="22" t="s">
        <v>1155</v>
      </c>
      <c r="B447" s="10" t="s">
        <v>1156</v>
      </c>
      <c r="C447" s="10" t="s">
        <v>219</v>
      </c>
      <c r="D447" s="7" t="s">
        <v>37</v>
      </c>
      <c r="E447" s="7" t="s">
        <v>38</v>
      </c>
      <c r="F447" s="7">
        <v>29846121</v>
      </c>
      <c r="G447" s="7" t="s">
        <v>31</v>
      </c>
      <c r="H447" s="25" t="s">
        <v>65</v>
      </c>
      <c r="I447" s="7" t="s">
        <v>52</v>
      </c>
      <c r="J447" s="21"/>
      <c r="K447" s="21"/>
      <c r="L447" s="25">
        <v>3</v>
      </c>
      <c r="M447" s="7">
        <v>4</v>
      </c>
      <c r="N447" s="25">
        <v>4</v>
      </c>
      <c r="O447" s="7">
        <v>4</v>
      </c>
      <c r="P447" s="25">
        <v>4</v>
      </c>
      <c r="Q447" s="7">
        <v>3</v>
      </c>
      <c r="R447" s="25">
        <v>4</v>
      </c>
      <c r="S447" s="7">
        <v>4</v>
      </c>
      <c r="T447" s="16">
        <f t="shared" si="30"/>
        <v>15</v>
      </c>
      <c r="U447" s="7">
        <f t="shared" si="31"/>
        <v>15</v>
      </c>
      <c r="V447" s="17">
        <f t="shared" si="32"/>
        <v>15</v>
      </c>
      <c r="W447" s="7">
        <f t="shared" si="33"/>
        <v>0</v>
      </c>
      <c r="X447" s="7" t="str">
        <f>IF(W447&gt;([1]calculations!$B$1+[1]calculations!$B$2),"YES","")</f>
        <v/>
      </c>
      <c r="Y447" s="7" t="str">
        <f>IF($X447="YES",VLOOKUP($F447,'[1]Editors Rescore'!$F$2:$M$103,8,FALSE),"")</f>
        <v/>
      </c>
      <c r="Z447" s="18">
        <f t="shared" si="34"/>
        <v>15</v>
      </c>
    </row>
    <row r="448" spans="1:26" ht="45" customHeight="1" x14ac:dyDescent="0.25">
      <c r="A448" s="10" t="s">
        <v>1157</v>
      </c>
      <c r="B448" s="10" t="s">
        <v>1158</v>
      </c>
      <c r="C448" s="10" t="s">
        <v>1159</v>
      </c>
      <c r="D448" s="13" t="s">
        <v>37</v>
      </c>
      <c r="E448" s="13" t="s">
        <v>38</v>
      </c>
      <c r="F448" s="55">
        <v>30443607</v>
      </c>
      <c r="G448" s="13" t="s">
        <v>45</v>
      </c>
      <c r="H448" s="20" t="s">
        <v>47</v>
      </c>
      <c r="I448" s="7" t="s">
        <v>88</v>
      </c>
      <c r="J448" s="21"/>
      <c r="K448" s="21"/>
      <c r="L448" s="16">
        <v>1</v>
      </c>
      <c r="M448" s="7">
        <v>2</v>
      </c>
      <c r="N448" s="16">
        <v>4</v>
      </c>
      <c r="O448" s="7">
        <v>4</v>
      </c>
      <c r="P448" s="16">
        <v>3</v>
      </c>
      <c r="Q448" s="7">
        <v>5</v>
      </c>
      <c r="R448" s="16">
        <v>4</v>
      </c>
      <c r="S448" s="7">
        <v>5</v>
      </c>
      <c r="T448" s="16">
        <f t="shared" si="30"/>
        <v>12</v>
      </c>
      <c r="U448" s="7">
        <f t="shared" si="31"/>
        <v>16</v>
      </c>
      <c r="V448" s="17">
        <f t="shared" si="32"/>
        <v>14</v>
      </c>
      <c r="W448" s="7">
        <f t="shared" si="33"/>
        <v>4</v>
      </c>
      <c r="X448" s="7" t="str">
        <f>IF(W448&gt;([1]calculations!$B$1+[1]calculations!$B$2),"YES","")</f>
        <v/>
      </c>
      <c r="Y448" s="7" t="str">
        <f>IF($X448="YES",VLOOKUP($F448,'[1]Editors Rescore'!$F$2:$M$103,8,FALSE),"")</f>
        <v/>
      </c>
      <c r="Z448" s="18">
        <f t="shared" si="34"/>
        <v>14</v>
      </c>
    </row>
    <row r="449" spans="1:26" ht="30" x14ac:dyDescent="0.25">
      <c r="A449" s="22" t="s">
        <v>1160</v>
      </c>
      <c r="B449" s="10" t="s">
        <v>1161</v>
      </c>
      <c r="C449" s="10" t="s">
        <v>172</v>
      </c>
      <c r="D449" s="7" t="s">
        <v>37</v>
      </c>
      <c r="E449" s="7" t="s">
        <v>38</v>
      </c>
      <c r="F449" s="69">
        <v>30534517</v>
      </c>
      <c r="G449" s="7" t="s">
        <v>56</v>
      </c>
      <c r="H449" s="20" t="s">
        <v>78</v>
      </c>
      <c r="I449" s="7" t="s">
        <v>100</v>
      </c>
      <c r="J449" s="21"/>
      <c r="K449" s="21"/>
      <c r="L449" s="20">
        <v>4</v>
      </c>
      <c r="M449" s="7">
        <v>3</v>
      </c>
      <c r="N449" s="20">
        <v>4</v>
      </c>
      <c r="O449" s="7">
        <v>4</v>
      </c>
      <c r="P449" s="20">
        <v>3</v>
      </c>
      <c r="Q449" s="7">
        <v>3</v>
      </c>
      <c r="R449" s="20">
        <v>3</v>
      </c>
      <c r="S449" s="7">
        <v>2</v>
      </c>
      <c r="T449" s="16">
        <f t="shared" si="30"/>
        <v>14</v>
      </c>
      <c r="U449" s="7">
        <f t="shared" si="31"/>
        <v>12</v>
      </c>
      <c r="V449" s="17">
        <f t="shared" si="32"/>
        <v>13</v>
      </c>
      <c r="W449" s="7">
        <f t="shared" si="33"/>
        <v>2</v>
      </c>
      <c r="X449" s="7" t="str">
        <f>IF(W449&gt;([1]calculations!$B$1+[1]calculations!$B$2),"YES","")</f>
        <v/>
      </c>
      <c r="Y449" s="7" t="str">
        <f>IF($X449="YES",VLOOKUP($F449,'[1]Editors Rescore'!$F$2:$M$103,8,FALSE),"")</f>
        <v/>
      </c>
      <c r="Z449" s="18">
        <f t="shared" si="34"/>
        <v>13</v>
      </c>
    </row>
    <row r="450" spans="1:26" ht="45" x14ac:dyDescent="0.25">
      <c r="A450" s="33" t="s">
        <v>1162</v>
      </c>
      <c r="B450" s="10" t="s">
        <v>1163</v>
      </c>
      <c r="C450" s="23" t="s">
        <v>1164</v>
      </c>
      <c r="D450" s="7" t="s">
        <v>37</v>
      </c>
      <c r="E450" s="7" t="s">
        <v>38</v>
      </c>
      <c r="F450" s="7">
        <v>30055405</v>
      </c>
      <c r="G450" s="7" t="s">
        <v>82</v>
      </c>
      <c r="H450" s="20" t="s">
        <v>109</v>
      </c>
      <c r="I450" s="7" t="s">
        <v>106</v>
      </c>
      <c r="J450" s="21"/>
      <c r="K450" s="21"/>
      <c r="L450" s="20">
        <v>4</v>
      </c>
      <c r="M450" s="7">
        <v>3</v>
      </c>
      <c r="N450" s="20">
        <v>4</v>
      </c>
      <c r="O450" s="7">
        <v>4</v>
      </c>
      <c r="P450" s="20">
        <v>5</v>
      </c>
      <c r="Q450" s="7">
        <v>3</v>
      </c>
      <c r="R450" s="20">
        <v>4</v>
      </c>
      <c r="S450" s="7">
        <v>4</v>
      </c>
      <c r="T450" s="16">
        <f t="shared" si="30"/>
        <v>17</v>
      </c>
      <c r="U450" s="7">
        <f t="shared" si="31"/>
        <v>14</v>
      </c>
      <c r="V450" s="17">
        <f t="shared" si="32"/>
        <v>15.5</v>
      </c>
      <c r="W450" s="7">
        <f t="shared" si="33"/>
        <v>3</v>
      </c>
      <c r="X450" s="7" t="str">
        <f>IF(W450&gt;([1]calculations!$B$1+[1]calculations!$B$2),"YES","")</f>
        <v/>
      </c>
      <c r="Y450" s="7" t="str">
        <f>IF($X450="YES",VLOOKUP($F450,'[1]Editors Rescore'!$F$2:$M$103,8,FALSE),"")</f>
        <v/>
      </c>
      <c r="Z450" s="18">
        <f t="shared" si="34"/>
        <v>15.5</v>
      </c>
    </row>
    <row r="451" spans="1:26" ht="45" x14ac:dyDescent="0.25">
      <c r="A451" s="22" t="s">
        <v>1165</v>
      </c>
      <c r="B451" s="10" t="s">
        <v>1166</v>
      </c>
      <c r="C451" s="10" t="s">
        <v>1167</v>
      </c>
      <c r="D451" s="7" t="s">
        <v>29</v>
      </c>
      <c r="E451" s="7" t="s">
        <v>38</v>
      </c>
      <c r="F451" s="7">
        <v>29861400</v>
      </c>
      <c r="G451" s="7" t="s">
        <v>31</v>
      </c>
      <c r="H451" s="25" t="s">
        <v>65</v>
      </c>
      <c r="I451" s="7" t="s">
        <v>52</v>
      </c>
      <c r="J451" s="21"/>
      <c r="K451" s="21"/>
      <c r="L451" s="25">
        <v>5</v>
      </c>
      <c r="M451" s="7">
        <v>5</v>
      </c>
      <c r="N451" s="25">
        <v>3</v>
      </c>
      <c r="O451" s="7">
        <v>4</v>
      </c>
      <c r="P451" s="25">
        <v>3</v>
      </c>
      <c r="Q451" s="7">
        <v>3</v>
      </c>
      <c r="R451" s="25">
        <v>4</v>
      </c>
      <c r="S451" s="7">
        <v>2</v>
      </c>
      <c r="T451" s="16">
        <f t="shared" ref="T451:T519" si="35">J451+L451+N451+P451+R451</f>
        <v>15</v>
      </c>
      <c r="U451" s="7">
        <f t="shared" ref="U451:U519" si="36">K451+M451+O451+Q451+S451</f>
        <v>14</v>
      </c>
      <c r="V451" s="17">
        <f t="shared" ref="V451:V514" si="37">AVERAGE(T451:U451)</f>
        <v>14.5</v>
      </c>
      <c r="W451" s="7">
        <f t="shared" ref="W451:W519" si="38">ABS(T451-U451)</f>
        <v>1</v>
      </c>
      <c r="X451" s="7" t="str">
        <f>IF(W451&gt;([1]calculations!$B$1+[1]calculations!$B$2),"YES","")</f>
        <v/>
      </c>
      <c r="Y451" s="7" t="str">
        <f>IF($X451="YES",VLOOKUP($F451,'[1]Editors Rescore'!$F$2:$M$103,8,FALSE),"")</f>
        <v/>
      </c>
      <c r="Z451" s="18">
        <f t="shared" ref="Z451:Z514" si="39">IF(X451="YES",AVERAGE(T451,U451,Y451),V451)</f>
        <v>14.5</v>
      </c>
    </row>
    <row r="452" spans="1:26" ht="30" x14ac:dyDescent="0.25">
      <c r="A452" s="33" t="s">
        <v>1168</v>
      </c>
      <c r="B452" s="23" t="s">
        <v>1169</v>
      </c>
      <c r="C452" s="44" t="s">
        <v>190</v>
      </c>
      <c r="D452" s="7" t="s">
        <v>29</v>
      </c>
      <c r="E452" s="7" t="s">
        <v>38</v>
      </c>
      <c r="F452" s="7">
        <v>29607097</v>
      </c>
      <c r="G452" s="7" t="s">
        <v>56</v>
      </c>
      <c r="H452" s="20" t="s">
        <v>57</v>
      </c>
      <c r="I452" s="7" t="s">
        <v>112</v>
      </c>
      <c r="J452" s="49">
        <v>4</v>
      </c>
      <c r="K452" s="7">
        <v>4</v>
      </c>
      <c r="L452" s="59">
        <v>3</v>
      </c>
      <c r="M452" s="7">
        <v>1</v>
      </c>
      <c r="N452" s="50"/>
      <c r="O452" s="50"/>
      <c r="P452" s="59">
        <v>5</v>
      </c>
      <c r="Q452" s="7">
        <v>3</v>
      </c>
      <c r="R452" s="59">
        <v>3</v>
      </c>
      <c r="S452" s="7">
        <v>2</v>
      </c>
      <c r="T452" s="16">
        <f t="shared" si="35"/>
        <v>15</v>
      </c>
      <c r="U452" s="7">
        <f t="shared" si="36"/>
        <v>10</v>
      </c>
      <c r="V452" s="17">
        <f t="shared" si="37"/>
        <v>12.5</v>
      </c>
      <c r="W452" s="7">
        <f t="shared" si="38"/>
        <v>5</v>
      </c>
      <c r="X452" s="7" t="str">
        <f>IF(W452&gt;([1]calculations!$B$1+[1]calculations!$B$2),"YES","")</f>
        <v>YES</v>
      </c>
      <c r="Y452" s="7">
        <f>IF($X452="YES",VLOOKUP($F452,'[1]Editors Rescore'!$F$2:$M$103,8,FALSE),"")</f>
        <v>10</v>
      </c>
      <c r="Z452" s="18">
        <f t="shared" si="39"/>
        <v>11.666666666666666</v>
      </c>
    </row>
    <row r="453" spans="1:26" ht="60" x14ac:dyDescent="0.25">
      <c r="A453" s="10" t="s">
        <v>1170</v>
      </c>
      <c r="B453" s="23" t="s">
        <v>1171</v>
      </c>
      <c r="C453" s="23" t="s">
        <v>254</v>
      </c>
      <c r="D453" s="13" t="s">
        <v>37</v>
      </c>
      <c r="E453" s="13" t="s">
        <v>38</v>
      </c>
      <c r="F453" s="7">
        <v>29914478</v>
      </c>
      <c r="G453" s="7" t="s">
        <v>45</v>
      </c>
      <c r="H453" s="20" t="s">
        <v>47</v>
      </c>
      <c r="I453" s="7" t="s">
        <v>88</v>
      </c>
      <c r="J453" s="21"/>
      <c r="K453" s="21"/>
      <c r="L453" s="16">
        <v>3</v>
      </c>
      <c r="M453" s="7">
        <v>3</v>
      </c>
      <c r="N453" s="16">
        <v>4</v>
      </c>
      <c r="O453" s="7">
        <v>4</v>
      </c>
      <c r="P453" s="16">
        <v>2</v>
      </c>
      <c r="Q453" s="7">
        <v>5</v>
      </c>
      <c r="R453" s="16">
        <v>4</v>
      </c>
      <c r="S453" s="7">
        <v>5</v>
      </c>
      <c r="T453" s="16">
        <f t="shared" si="35"/>
        <v>13</v>
      </c>
      <c r="U453" s="7">
        <f t="shared" si="36"/>
        <v>17</v>
      </c>
      <c r="V453" s="17">
        <f t="shared" si="37"/>
        <v>15</v>
      </c>
      <c r="W453" s="7">
        <f t="shared" si="38"/>
        <v>4</v>
      </c>
      <c r="X453" s="7" t="str">
        <f>IF(W453&gt;([1]calculations!$B$1+[1]calculations!$B$2),"YES","")</f>
        <v/>
      </c>
      <c r="Y453" s="7" t="str">
        <f>IF($X453="YES",VLOOKUP($F453,'[1]Editors Rescore'!$F$2:$M$103,8,FALSE),"")</f>
        <v/>
      </c>
      <c r="Z453" s="18">
        <f t="shared" si="39"/>
        <v>15</v>
      </c>
    </row>
    <row r="454" spans="1:26" ht="30" x14ac:dyDescent="0.25">
      <c r="A454" s="10" t="s">
        <v>1172</v>
      </c>
      <c r="B454" s="10" t="s">
        <v>1173</v>
      </c>
      <c r="C454" s="10" t="s">
        <v>269</v>
      </c>
      <c r="D454" s="13" t="s">
        <v>29</v>
      </c>
      <c r="E454" s="13" t="s">
        <v>38</v>
      </c>
      <c r="F454" s="13">
        <v>30379909</v>
      </c>
      <c r="G454" s="13" t="s">
        <v>45</v>
      </c>
      <c r="H454" s="20" t="s">
        <v>69</v>
      </c>
      <c r="I454" s="7" t="s">
        <v>46</v>
      </c>
      <c r="J454" s="21"/>
      <c r="K454" s="21"/>
      <c r="L454" s="20">
        <v>1</v>
      </c>
      <c r="M454" s="7">
        <v>4</v>
      </c>
      <c r="N454" s="20">
        <v>4</v>
      </c>
      <c r="O454" s="7">
        <v>4</v>
      </c>
      <c r="P454" s="20">
        <v>3</v>
      </c>
      <c r="Q454" s="7">
        <v>4</v>
      </c>
      <c r="R454" s="20">
        <v>1</v>
      </c>
      <c r="S454" s="7">
        <v>5</v>
      </c>
      <c r="T454" s="16">
        <f t="shared" si="35"/>
        <v>9</v>
      </c>
      <c r="U454" s="7">
        <f t="shared" si="36"/>
        <v>17</v>
      </c>
      <c r="V454" s="17">
        <f t="shared" si="37"/>
        <v>13</v>
      </c>
      <c r="W454" s="7">
        <f t="shared" si="38"/>
        <v>8</v>
      </c>
      <c r="X454" s="7" t="str">
        <f>IF(W454&gt;([1]calculations!$B$1+[1]calculations!$B$2),"YES","")</f>
        <v>YES</v>
      </c>
      <c r="Y454" s="7">
        <f>IF($X454="YES",VLOOKUP($F454,'[1]Editors Rescore'!$F$2:$M$103,8,FALSE),"")</f>
        <v>11</v>
      </c>
      <c r="Z454" s="18">
        <f t="shared" si="39"/>
        <v>12.333333333333334</v>
      </c>
    </row>
    <row r="455" spans="1:26" ht="45" x14ac:dyDescent="0.25">
      <c r="A455" s="22" t="s">
        <v>1174</v>
      </c>
      <c r="B455" s="10" t="s">
        <v>1175</v>
      </c>
      <c r="C455" s="10" t="s">
        <v>309</v>
      </c>
      <c r="D455" s="7" t="s">
        <v>29</v>
      </c>
      <c r="E455" s="7" t="s">
        <v>30</v>
      </c>
      <c r="F455" s="7">
        <v>29716669</v>
      </c>
      <c r="G455" s="7" t="s">
        <v>31</v>
      </c>
      <c r="H455" s="25" t="s">
        <v>33</v>
      </c>
      <c r="I455" s="7" t="s">
        <v>65</v>
      </c>
      <c r="J455" s="25">
        <v>5</v>
      </c>
      <c r="K455" s="7">
        <v>5</v>
      </c>
      <c r="L455" s="25">
        <v>0</v>
      </c>
      <c r="M455" s="7">
        <v>1</v>
      </c>
      <c r="N455" s="26"/>
      <c r="O455" s="26"/>
      <c r="P455" s="25">
        <v>3</v>
      </c>
      <c r="Q455" s="7">
        <v>3</v>
      </c>
      <c r="R455" s="25">
        <v>3</v>
      </c>
      <c r="S455" s="7">
        <v>4</v>
      </c>
      <c r="T455" s="16">
        <f t="shared" si="35"/>
        <v>11</v>
      </c>
      <c r="U455" s="7">
        <f t="shared" si="36"/>
        <v>13</v>
      </c>
      <c r="V455" s="17">
        <f t="shared" si="37"/>
        <v>12</v>
      </c>
      <c r="W455" s="7">
        <f t="shared" si="38"/>
        <v>2</v>
      </c>
      <c r="X455" s="7" t="str">
        <f>IF(W455&gt;([1]calculations!$B$1+[1]calculations!$B$2),"YES","")</f>
        <v/>
      </c>
      <c r="Y455" s="7" t="str">
        <f>IF($X455="YES",VLOOKUP($F455,'[1]Editors Rescore'!$F$2:$M$103,8,FALSE),"")</f>
        <v/>
      </c>
      <c r="Z455" s="18">
        <f t="shared" si="39"/>
        <v>12</v>
      </c>
    </row>
    <row r="456" spans="1:26" ht="30" x14ac:dyDescent="0.25">
      <c r="A456" s="10" t="s">
        <v>1176</v>
      </c>
      <c r="B456" s="10" t="s">
        <v>1177</v>
      </c>
      <c r="C456" s="10" t="s">
        <v>254</v>
      </c>
      <c r="D456" s="13" t="s">
        <v>37</v>
      </c>
      <c r="E456" s="13" t="s">
        <v>38</v>
      </c>
      <c r="F456" s="13">
        <v>30587188</v>
      </c>
      <c r="G456" s="13" t="s">
        <v>45</v>
      </c>
      <c r="H456" s="20" t="s">
        <v>88</v>
      </c>
      <c r="I456" s="7" t="s">
        <v>69</v>
      </c>
      <c r="J456" s="21"/>
      <c r="K456" s="21"/>
      <c r="L456" s="20">
        <v>3</v>
      </c>
      <c r="M456" s="7">
        <v>4</v>
      </c>
      <c r="N456" s="20">
        <v>4</v>
      </c>
      <c r="O456" s="7">
        <v>4</v>
      </c>
      <c r="P456" s="20">
        <v>3</v>
      </c>
      <c r="Q456" s="7">
        <v>3</v>
      </c>
      <c r="R456" s="20">
        <v>2</v>
      </c>
      <c r="S456" s="7">
        <v>3</v>
      </c>
      <c r="T456" s="16">
        <f t="shared" si="35"/>
        <v>12</v>
      </c>
      <c r="U456" s="7">
        <f t="shared" si="36"/>
        <v>14</v>
      </c>
      <c r="V456" s="17">
        <f t="shared" si="37"/>
        <v>13</v>
      </c>
      <c r="W456" s="7">
        <f t="shared" si="38"/>
        <v>2</v>
      </c>
      <c r="X456" s="7" t="str">
        <f>IF(W456&gt;([1]calculations!$B$1+[1]calculations!$B$2),"YES","")</f>
        <v/>
      </c>
      <c r="Y456" s="7" t="str">
        <f>IF($X456="YES",VLOOKUP($F456,'[1]Editors Rescore'!$F$2:$M$103,8,FALSE),"")</f>
        <v/>
      </c>
      <c r="Z456" s="18">
        <f t="shared" si="39"/>
        <v>13</v>
      </c>
    </row>
    <row r="457" spans="1:26" ht="30" x14ac:dyDescent="0.25">
      <c r="A457" s="22" t="s">
        <v>1176</v>
      </c>
      <c r="B457" s="23" t="s">
        <v>1178</v>
      </c>
      <c r="C457" s="23" t="s">
        <v>172</v>
      </c>
      <c r="D457" s="7" t="s">
        <v>37</v>
      </c>
      <c r="E457" s="7" t="s">
        <v>38</v>
      </c>
      <c r="F457" s="30">
        <v>30534519</v>
      </c>
      <c r="G457" s="7" t="s">
        <v>56</v>
      </c>
      <c r="H457" s="20" t="s">
        <v>100</v>
      </c>
      <c r="I457" s="7" t="s">
        <v>61</v>
      </c>
      <c r="J457" s="21"/>
      <c r="K457" s="21"/>
      <c r="L457" s="20">
        <v>2</v>
      </c>
      <c r="M457" s="7">
        <v>4</v>
      </c>
      <c r="N457" s="20">
        <v>4</v>
      </c>
      <c r="O457" s="7">
        <v>4</v>
      </c>
      <c r="P457" s="20">
        <v>3</v>
      </c>
      <c r="Q457" s="7">
        <v>3</v>
      </c>
      <c r="R457" s="20">
        <v>0</v>
      </c>
      <c r="S457" s="7">
        <v>1</v>
      </c>
      <c r="T457" s="16">
        <f t="shared" si="35"/>
        <v>9</v>
      </c>
      <c r="U457" s="7">
        <f t="shared" si="36"/>
        <v>12</v>
      </c>
      <c r="V457" s="17">
        <f t="shared" si="37"/>
        <v>10.5</v>
      </c>
      <c r="W457" s="7">
        <f t="shared" si="38"/>
        <v>3</v>
      </c>
      <c r="X457" s="7" t="str">
        <f>IF(W457&gt;([1]calculations!$B$1+[1]calculations!$B$2),"YES","")</f>
        <v/>
      </c>
      <c r="Y457" s="7" t="str">
        <f>IF($X457="YES",VLOOKUP($F457,'[1]Editors Rescore'!$F$2:$M$103,8,FALSE),"")</f>
        <v/>
      </c>
      <c r="Z457" s="18">
        <f t="shared" si="39"/>
        <v>10.5</v>
      </c>
    </row>
    <row r="458" spans="1:26" ht="45" x14ac:dyDescent="0.25">
      <c r="A458" s="33" t="s">
        <v>1179</v>
      </c>
      <c r="B458" s="10" t="s">
        <v>1180</v>
      </c>
      <c r="C458" s="10" t="s">
        <v>1181</v>
      </c>
      <c r="D458" s="7" t="s">
        <v>29</v>
      </c>
      <c r="E458" s="7" t="s">
        <v>38</v>
      </c>
      <c r="F458" s="7">
        <v>29268805</v>
      </c>
      <c r="G458" s="7" t="s">
        <v>82</v>
      </c>
      <c r="H458" s="20" t="s">
        <v>106</v>
      </c>
      <c r="I458" s="7" t="s">
        <v>83</v>
      </c>
      <c r="J458" s="21"/>
      <c r="K458" s="21"/>
      <c r="L458" s="20">
        <v>3</v>
      </c>
      <c r="M458" s="7">
        <v>3</v>
      </c>
      <c r="N458" s="20">
        <v>4</v>
      </c>
      <c r="O458" s="7">
        <v>4</v>
      </c>
      <c r="P458" s="20">
        <v>2</v>
      </c>
      <c r="Q458" s="7">
        <v>2</v>
      </c>
      <c r="R458" s="20">
        <v>5</v>
      </c>
      <c r="S458" s="7">
        <v>3</v>
      </c>
      <c r="T458" s="16">
        <f t="shared" si="35"/>
        <v>14</v>
      </c>
      <c r="U458" s="7">
        <f t="shared" si="36"/>
        <v>12</v>
      </c>
      <c r="V458" s="17">
        <f t="shared" si="37"/>
        <v>13</v>
      </c>
      <c r="W458" s="7">
        <f t="shared" si="38"/>
        <v>2</v>
      </c>
      <c r="X458" s="7" t="str">
        <f>IF(W458&gt;([1]calculations!$B$1+[1]calculations!$B$2),"YES","")</f>
        <v/>
      </c>
      <c r="Y458" s="7" t="str">
        <f>IF($X458="YES",VLOOKUP($F458,'[1]Editors Rescore'!$F$2:$M$103,8,FALSE),"")</f>
        <v/>
      </c>
      <c r="Z458" s="18">
        <f t="shared" si="39"/>
        <v>13</v>
      </c>
    </row>
    <row r="459" spans="1:26" ht="30" x14ac:dyDescent="0.25">
      <c r="A459" s="33" t="s">
        <v>1182</v>
      </c>
      <c r="B459" s="10" t="s">
        <v>1183</v>
      </c>
      <c r="C459" s="23" t="s">
        <v>391</v>
      </c>
      <c r="D459" s="13" t="s">
        <v>51</v>
      </c>
      <c r="E459" s="13" t="s">
        <v>38</v>
      </c>
      <c r="F459" s="7">
        <v>29642902</v>
      </c>
      <c r="G459" s="7" t="s">
        <v>45</v>
      </c>
      <c r="H459" s="14" t="s">
        <v>88</v>
      </c>
      <c r="I459" s="7" t="s">
        <v>69</v>
      </c>
      <c r="J459" s="21"/>
      <c r="K459" s="21"/>
      <c r="L459" s="16">
        <v>2</v>
      </c>
      <c r="M459" s="7">
        <v>3</v>
      </c>
      <c r="N459" s="16">
        <v>4</v>
      </c>
      <c r="O459" s="7">
        <v>4</v>
      </c>
      <c r="P459" s="16">
        <v>3</v>
      </c>
      <c r="Q459" s="7">
        <v>5</v>
      </c>
      <c r="R459" s="16">
        <v>3</v>
      </c>
      <c r="S459" s="7">
        <v>5</v>
      </c>
      <c r="T459" s="16">
        <f t="shared" si="35"/>
        <v>12</v>
      </c>
      <c r="U459" s="7">
        <f t="shared" si="36"/>
        <v>17</v>
      </c>
      <c r="V459" s="17">
        <f t="shared" si="37"/>
        <v>14.5</v>
      </c>
      <c r="W459" s="7">
        <f t="shared" si="38"/>
        <v>5</v>
      </c>
      <c r="X459" s="7" t="str">
        <f>IF(W459&gt;([1]calculations!$B$1+[1]calculations!$B$2),"YES","")</f>
        <v>YES</v>
      </c>
      <c r="Y459" s="7">
        <f>IF($X459="YES",VLOOKUP($F459,'[1]Editors Rescore'!$F$2:$M$103,8,FALSE),"")</f>
        <v>10</v>
      </c>
      <c r="Z459" s="18">
        <f t="shared" si="39"/>
        <v>13</v>
      </c>
    </row>
    <row r="460" spans="1:26" ht="30" x14ac:dyDescent="0.25">
      <c r="A460" s="33" t="s">
        <v>1184</v>
      </c>
      <c r="B460" s="23" t="s">
        <v>1185</v>
      </c>
      <c r="C460" s="23" t="s">
        <v>1186</v>
      </c>
      <c r="D460" s="13" t="s">
        <v>29</v>
      </c>
      <c r="E460" s="13" t="s">
        <v>30</v>
      </c>
      <c r="F460" s="7">
        <v>29355393</v>
      </c>
      <c r="G460" s="13" t="s">
        <v>39</v>
      </c>
      <c r="H460" s="20" t="s">
        <v>41</v>
      </c>
      <c r="I460" s="7" t="s">
        <v>40</v>
      </c>
      <c r="J460" s="20">
        <v>5</v>
      </c>
      <c r="K460" s="7">
        <v>5</v>
      </c>
      <c r="L460" s="20">
        <v>2</v>
      </c>
      <c r="M460" s="7">
        <v>5</v>
      </c>
      <c r="N460" s="21"/>
      <c r="O460" s="21"/>
      <c r="P460" s="20">
        <v>5</v>
      </c>
      <c r="Q460" s="7">
        <v>2</v>
      </c>
      <c r="R460" s="20">
        <v>5</v>
      </c>
      <c r="S460" s="7">
        <v>2</v>
      </c>
      <c r="T460" s="16">
        <f t="shared" si="35"/>
        <v>17</v>
      </c>
      <c r="U460" s="7">
        <f t="shared" si="36"/>
        <v>14</v>
      </c>
      <c r="V460" s="17">
        <f t="shared" si="37"/>
        <v>15.5</v>
      </c>
      <c r="W460" s="7">
        <f t="shared" si="38"/>
        <v>3</v>
      </c>
      <c r="X460" s="7" t="str">
        <f>IF(W460&gt;([1]calculations!$B$1+[1]calculations!$B$2),"YES","")</f>
        <v/>
      </c>
      <c r="Y460" s="7" t="str">
        <f>IF($X460="YES",VLOOKUP($F460,'[1]Editors Rescore'!$F$2:$M$103,8,FALSE),"")</f>
        <v/>
      </c>
      <c r="Z460" s="18">
        <f t="shared" si="39"/>
        <v>15.5</v>
      </c>
    </row>
    <row r="461" spans="1:26" ht="30" x14ac:dyDescent="0.25">
      <c r="A461" s="22" t="s">
        <v>1187</v>
      </c>
      <c r="B461" s="10" t="s">
        <v>1188</v>
      </c>
      <c r="C461" s="10" t="s">
        <v>1044</v>
      </c>
      <c r="D461" s="7" t="s">
        <v>37</v>
      </c>
      <c r="E461" s="7" t="s">
        <v>38</v>
      </c>
      <c r="F461" s="7">
        <v>29743762</v>
      </c>
      <c r="G461" s="7" t="s">
        <v>31</v>
      </c>
      <c r="H461" s="25" t="s">
        <v>32</v>
      </c>
      <c r="I461" s="7" t="s">
        <v>33</v>
      </c>
      <c r="J461" s="21"/>
      <c r="K461" s="21"/>
      <c r="L461" s="25">
        <v>4</v>
      </c>
      <c r="M461" s="7">
        <v>4</v>
      </c>
      <c r="N461" s="25">
        <v>4</v>
      </c>
      <c r="O461" s="7">
        <v>4</v>
      </c>
      <c r="P461" s="25">
        <v>4</v>
      </c>
      <c r="Q461" s="7">
        <v>4</v>
      </c>
      <c r="R461" s="25">
        <v>3</v>
      </c>
      <c r="S461" s="7">
        <v>1</v>
      </c>
      <c r="T461" s="16">
        <f t="shared" si="35"/>
        <v>15</v>
      </c>
      <c r="U461" s="7">
        <f t="shared" si="36"/>
        <v>13</v>
      </c>
      <c r="V461" s="17">
        <f t="shared" si="37"/>
        <v>14</v>
      </c>
      <c r="W461" s="7">
        <f t="shared" si="38"/>
        <v>2</v>
      </c>
      <c r="X461" s="7" t="str">
        <f>IF(W461&gt;([1]calculations!$B$1+[1]calculations!$B$2),"YES","")</f>
        <v/>
      </c>
      <c r="Y461" s="7" t="str">
        <f>IF($X461="YES",VLOOKUP($F461,'[1]Editors Rescore'!$F$2:$M$103,8,FALSE),"")</f>
        <v/>
      </c>
      <c r="Z461" s="18">
        <f t="shared" si="39"/>
        <v>14</v>
      </c>
    </row>
    <row r="462" spans="1:26" ht="30" x14ac:dyDescent="0.25">
      <c r="A462" s="10" t="s">
        <v>1189</v>
      </c>
      <c r="B462" s="10" t="s">
        <v>1190</v>
      </c>
      <c r="C462" s="10" t="s">
        <v>1191</v>
      </c>
      <c r="D462" s="13" t="s">
        <v>51</v>
      </c>
      <c r="E462" s="13" t="s">
        <v>38</v>
      </c>
      <c r="F462" s="13">
        <v>30356396</v>
      </c>
      <c r="G462" s="13" t="s">
        <v>45</v>
      </c>
      <c r="H462" s="20" t="s">
        <v>88</v>
      </c>
      <c r="I462" s="7" t="s">
        <v>69</v>
      </c>
      <c r="J462" s="21"/>
      <c r="K462" s="21"/>
      <c r="L462" s="20">
        <v>3</v>
      </c>
      <c r="M462" s="7">
        <v>4</v>
      </c>
      <c r="N462" s="20">
        <v>4</v>
      </c>
      <c r="O462" s="7">
        <v>4</v>
      </c>
      <c r="P462" s="20">
        <v>3</v>
      </c>
      <c r="Q462" s="7">
        <v>3</v>
      </c>
      <c r="R462" s="20">
        <v>1</v>
      </c>
      <c r="S462" s="7">
        <v>1</v>
      </c>
      <c r="T462" s="16">
        <f t="shared" si="35"/>
        <v>11</v>
      </c>
      <c r="U462" s="7">
        <f t="shared" si="36"/>
        <v>12</v>
      </c>
      <c r="V462" s="17">
        <f t="shared" si="37"/>
        <v>11.5</v>
      </c>
      <c r="W462" s="7">
        <f t="shared" si="38"/>
        <v>1</v>
      </c>
      <c r="X462" s="7" t="str">
        <f>IF(W462&gt;([1]calculations!$B$1+[1]calculations!$B$2),"YES","")</f>
        <v/>
      </c>
      <c r="Y462" s="7" t="str">
        <f>IF($X462="YES",VLOOKUP($F462,'[1]Editors Rescore'!$F$2:$M$103,8,FALSE),"")</f>
        <v/>
      </c>
      <c r="Z462" s="18">
        <f t="shared" si="39"/>
        <v>11.5</v>
      </c>
    </row>
    <row r="463" spans="1:26" ht="45" customHeight="1" x14ac:dyDescent="0.25">
      <c r="A463" s="22" t="s">
        <v>1192</v>
      </c>
      <c r="B463" s="23" t="s">
        <v>1193</v>
      </c>
      <c r="C463" s="10" t="s">
        <v>81</v>
      </c>
      <c r="D463" s="7" t="s">
        <v>37</v>
      </c>
      <c r="E463" s="7" t="s">
        <v>38</v>
      </c>
      <c r="F463" s="7">
        <v>28959915</v>
      </c>
      <c r="G463" s="7" t="s">
        <v>82</v>
      </c>
      <c r="H463" s="20" t="s">
        <v>84</v>
      </c>
      <c r="I463" s="7" t="s">
        <v>109</v>
      </c>
      <c r="J463" s="21"/>
      <c r="K463" s="21"/>
      <c r="L463" s="20">
        <v>4</v>
      </c>
      <c r="M463" s="7">
        <v>3</v>
      </c>
      <c r="N463" s="20">
        <v>1</v>
      </c>
      <c r="O463" s="7">
        <v>2</v>
      </c>
      <c r="P463" s="20">
        <v>5</v>
      </c>
      <c r="Q463" s="7">
        <v>3</v>
      </c>
      <c r="R463" s="20">
        <v>5</v>
      </c>
      <c r="S463" s="7">
        <v>3</v>
      </c>
      <c r="T463" s="16">
        <f t="shared" si="35"/>
        <v>15</v>
      </c>
      <c r="U463" s="7">
        <f t="shared" si="36"/>
        <v>11</v>
      </c>
      <c r="V463" s="17">
        <f t="shared" si="37"/>
        <v>13</v>
      </c>
      <c r="W463" s="7">
        <f t="shared" si="38"/>
        <v>4</v>
      </c>
      <c r="X463" s="7" t="str">
        <f>IF(W463&gt;([1]calculations!$B$1+[1]calculations!$B$2),"YES","")</f>
        <v/>
      </c>
      <c r="Y463" s="7" t="str">
        <f>IF($X463="YES",VLOOKUP($F463,'[1]Editors Rescore'!$F$2:$M$103,8,FALSE),"")</f>
        <v/>
      </c>
      <c r="Z463" s="18">
        <f t="shared" si="39"/>
        <v>13</v>
      </c>
    </row>
    <row r="464" spans="1:26" ht="30" x14ac:dyDescent="0.25">
      <c r="A464" s="23" t="s">
        <v>1194</v>
      </c>
      <c r="B464" s="23" t="s">
        <v>1195</v>
      </c>
      <c r="C464" s="23" t="s">
        <v>175</v>
      </c>
      <c r="D464" s="13" t="s">
        <v>37</v>
      </c>
      <c r="E464" s="13" t="s">
        <v>38</v>
      </c>
      <c r="F464" s="7">
        <v>28985969</v>
      </c>
      <c r="G464" s="13" t="s">
        <v>56</v>
      </c>
      <c r="H464" s="20" t="s">
        <v>57</v>
      </c>
      <c r="I464" s="7" t="s">
        <v>112</v>
      </c>
      <c r="J464" s="21"/>
      <c r="K464" s="21"/>
      <c r="L464" s="20">
        <v>4</v>
      </c>
      <c r="M464" s="7">
        <v>4</v>
      </c>
      <c r="N464" s="20">
        <v>4</v>
      </c>
      <c r="O464" s="7">
        <v>4</v>
      </c>
      <c r="P464" s="20">
        <v>5</v>
      </c>
      <c r="Q464" s="7">
        <v>5</v>
      </c>
      <c r="R464" s="20">
        <v>3</v>
      </c>
      <c r="S464" s="7">
        <v>5</v>
      </c>
      <c r="T464" s="16">
        <f t="shared" si="35"/>
        <v>16</v>
      </c>
      <c r="U464" s="7">
        <f t="shared" si="36"/>
        <v>18</v>
      </c>
      <c r="V464" s="17">
        <f t="shared" si="37"/>
        <v>17</v>
      </c>
      <c r="W464" s="7">
        <f t="shared" si="38"/>
        <v>2</v>
      </c>
      <c r="X464" s="7" t="str">
        <f>IF(W464&gt;([1]calculations!$B$1+[1]calculations!$B$2),"YES","")</f>
        <v/>
      </c>
      <c r="Y464" s="7" t="str">
        <f>IF($X464="YES",VLOOKUP($F464,'[1]Editors Rescore'!$F$2:$M$103,8,FALSE),"")</f>
        <v/>
      </c>
      <c r="Z464" s="18">
        <f t="shared" si="39"/>
        <v>17</v>
      </c>
    </row>
    <row r="465" spans="1:26" ht="30" x14ac:dyDescent="0.25">
      <c r="A465" s="22" t="s">
        <v>1196</v>
      </c>
      <c r="B465" s="23" t="s">
        <v>1197</v>
      </c>
      <c r="C465" s="10" t="s">
        <v>454</v>
      </c>
      <c r="D465" s="7" t="s">
        <v>37</v>
      </c>
      <c r="E465" s="7" t="s">
        <v>38</v>
      </c>
      <c r="F465" s="7">
        <v>28673695</v>
      </c>
      <c r="G465" s="7" t="s">
        <v>82</v>
      </c>
      <c r="H465" s="20" t="s">
        <v>84</v>
      </c>
      <c r="I465" s="7" t="s">
        <v>109</v>
      </c>
      <c r="J465" s="21"/>
      <c r="K465" s="21"/>
      <c r="L465" s="20">
        <v>4</v>
      </c>
      <c r="M465" s="7">
        <v>4</v>
      </c>
      <c r="N465" s="20">
        <v>3</v>
      </c>
      <c r="O465" s="7">
        <v>4</v>
      </c>
      <c r="P465" s="20">
        <v>2</v>
      </c>
      <c r="Q465" s="7">
        <v>4</v>
      </c>
      <c r="R465" s="20">
        <v>2</v>
      </c>
      <c r="S465" s="7">
        <v>4</v>
      </c>
      <c r="T465" s="16">
        <f t="shared" si="35"/>
        <v>11</v>
      </c>
      <c r="U465" s="7">
        <f t="shared" si="36"/>
        <v>16</v>
      </c>
      <c r="V465" s="17">
        <f t="shared" si="37"/>
        <v>13.5</v>
      </c>
      <c r="W465" s="7">
        <f t="shared" si="38"/>
        <v>5</v>
      </c>
      <c r="X465" s="7" t="str">
        <f>IF(W465&gt;([1]calculations!$B$1+[1]calculations!$B$2),"YES","")</f>
        <v>YES</v>
      </c>
      <c r="Y465" s="7">
        <f>IF($X465="YES",VLOOKUP($F465,'[1]Editors Rescore'!$F$2:$M$103,8,FALSE),"")</f>
        <v>8</v>
      </c>
      <c r="Z465" s="18">
        <f t="shared" si="39"/>
        <v>11.666666666666666</v>
      </c>
    </row>
    <row r="466" spans="1:26" ht="30" x14ac:dyDescent="0.25">
      <c r="A466" s="22" t="s">
        <v>1198</v>
      </c>
      <c r="B466" s="10" t="s">
        <v>1199</v>
      </c>
      <c r="C466" s="10" t="s">
        <v>442</v>
      </c>
      <c r="D466" s="7" t="s">
        <v>29</v>
      </c>
      <c r="E466" s="7" t="s">
        <v>30</v>
      </c>
      <c r="F466" s="7">
        <v>30254786</v>
      </c>
      <c r="G466" s="7" t="s">
        <v>82</v>
      </c>
      <c r="H466" s="14" t="s">
        <v>84</v>
      </c>
      <c r="I466" s="7" t="s">
        <v>109</v>
      </c>
      <c r="J466" s="14">
        <v>4</v>
      </c>
      <c r="K466" s="7">
        <v>4</v>
      </c>
      <c r="L466" s="14">
        <v>3</v>
      </c>
      <c r="M466" s="7">
        <v>3</v>
      </c>
      <c r="N466" s="15"/>
      <c r="O466" s="15"/>
      <c r="P466" s="14">
        <v>5</v>
      </c>
      <c r="Q466" s="7">
        <v>3</v>
      </c>
      <c r="R466" s="14">
        <v>3</v>
      </c>
      <c r="S466" s="7">
        <v>4</v>
      </c>
      <c r="T466" s="16">
        <f t="shared" si="35"/>
        <v>15</v>
      </c>
      <c r="U466" s="7">
        <f t="shared" si="36"/>
        <v>14</v>
      </c>
      <c r="V466" s="17">
        <f t="shared" si="37"/>
        <v>14.5</v>
      </c>
      <c r="W466" s="7">
        <f t="shared" si="38"/>
        <v>1</v>
      </c>
      <c r="X466" s="7" t="str">
        <f>IF(W466&gt;([1]calculations!$B$1+[1]calculations!$B$2),"YES","")</f>
        <v/>
      </c>
      <c r="Y466" s="7" t="str">
        <f>IF($X466="YES",VLOOKUP($F466,'[1]Editors Rescore'!$F$2:$M$103,8,FALSE),"")</f>
        <v/>
      </c>
      <c r="Z466" s="18">
        <f t="shared" si="39"/>
        <v>14.5</v>
      </c>
    </row>
    <row r="467" spans="1:26" ht="30" x14ac:dyDescent="0.25">
      <c r="A467" s="22" t="s">
        <v>1200</v>
      </c>
      <c r="B467" s="10" t="s">
        <v>1201</v>
      </c>
      <c r="C467" s="23" t="s">
        <v>1202</v>
      </c>
      <c r="D467" s="7" t="s">
        <v>37</v>
      </c>
      <c r="E467" s="7" t="s">
        <v>38</v>
      </c>
      <c r="F467" s="7">
        <v>29997772</v>
      </c>
      <c r="G467" s="7" t="s">
        <v>82</v>
      </c>
      <c r="H467" s="20" t="s">
        <v>109</v>
      </c>
      <c r="I467" s="7" t="s">
        <v>106</v>
      </c>
      <c r="J467" s="21"/>
      <c r="K467" s="21"/>
      <c r="L467" s="20">
        <v>3</v>
      </c>
      <c r="M467" s="7">
        <v>4</v>
      </c>
      <c r="N467" s="20">
        <v>4</v>
      </c>
      <c r="O467" s="7">
        <v>4</v>
      </c>
      <c r="P467" s="20">
        <v>4</v>
      </c>
      <c r="Q467" s="7">
        <v>3</v>
      </c>
      <c r="R467" s="20">
        <v>4</v>
      </c>
      <c r="S467" s="7">
        <v>1</v>
      </c>
      <c r="T467" s="16">
        <f t="shared" si="35"/>
        <v>15</v>
      </c>
      <c r="U467" s="7">
        <f t="shared" si="36"/>
        <v>12</v>
      </c>
      <c r="V467" s="17">
        <f t="shared" si="37"/>
        <v>13.5</v>
      </c>
      <c r="W467" s="7">
        <f t="shared" si="38"/>
        <v>3</v>
      </c>
      <c r="X467" s="7" t="str">
        <f>IF(W467&gt;([1]calculations!$B$1+[1]calculations!$B$2),"YES","")</f>
        <v/>
      </c>
      <c r="Y467" s="7" t="str">
        <f>IF($X467="YES",VLOOKUP($F467,'[1]Editors Rescore'!$F$2:$M$103,8,FALSE),"")</f>
        <v/>
      </c>
      <c r="Z467" s="18">
        <f t="shared" si="39"/>
        <v>13.5</v>
      </c>
    </row>
    <row r="468" spans="1:26" ht="30" x14ac:dyDescent="0.25">
      <c r="A468" s="22" t="s">
        <v>1203</v>
      </c>
      <c r="B468" s="10" t="s">
        <v>1204</v>
      </c>
      <c r="C468" s="10" t="s">
        <v>593</v>
      </c>
      <c r="D468" s="7" t="s">
        <v>37</v>
      </c>
      <c r="E468" s="7" t="s">
        <v>38</v>
      </c>
      <c r="F468" s="7">
        <v>30472768</v>
      </c>
      <c r="G468" s="7" t="s">
        <v>56</v>
      </c>
      <c r="H468" s="20" t="s">
        <v>61</v>
      </c>
      <c r="I468" s="7" t="s">
        <v>57</v>
      </c>
      <c r="J468" s="21"/>
      <c r="K468" s="21"/>
      <c r="L468" s="20">
        <v>5</v>
      </c>
      <c r="M468" s="7">
        <v>5</v>
      </c>
      <c r="N468" s="20">
        <v>3</v>
      </c>
      <c r="O468" s="7">
        <v>4</v>
      </c>
      <c r="P468" s="20">
        <v>4</v>
      </c>
      <c r="Q468" s="7">
        <v>5</v>
      </c>
      <c r="R468" s="20">
        <v>4</v>
      </c>
      <c r="S468" s="7">
        <v>3</v>
      </c>
      <c r="T468" s="16">
        <f t="shared" si="35"/>
        <v>16</v>
      </c>
      <c r="U468" s="7">
        <f t="shared" si="36"/>
        <v>17</v>
      </c>
      <c r="V468" s="17">
        <f t="shared" si="37"/>
        <v>16.5</v>
      </c>
      <c r="W468" s="7">
        <f t="shared" si="38"/>
        <v>1</v>
      </c>
      <c r="X468" s="7" t="str">
        <f>IF(W468&gt;([1]calculations!$B$1+[1]calculations!$B$2),"YES","")</f>
        <v/>
      </c>
      <c r="Y468" s="7" t="str">
        <f>IF($X468="YES",VLOOKUP($F468,'[1]Editors Rescore'!$F$2:$M$103,8,FALSE),"")</f>
        <v/>
      </c>
      <c r="Z468" s="18">
        <f t="shared" si="39"/>
        <v>16.5</v>
      </c>
    </row>
    <row r="469" spans="1:26" ht="30" x14ac:dyDescent="0.25">
      <c r="A469" s="33" t="s">
        <v>1205</v>
      </c>
      <c r="B469" s="23" t="s">
        <v>1206</v>
      </c>
      <c r="C469" s="44" t="s">
        <v>1207</v>
      </c>
      <c r="D469" s="7" t="s">
        <v>37</v>
      </c>
      <c r="E469" s="7" t="s">
        <v>38</v>
      </c>
      <c r="F469" s="7">
        <v>29709965</v>
      </c>
      <c r="G469" s="7" t="s">
        <v>56</v>
      </c>
      <c r="H469" s="20" t="s">
        <v>78</v>
      </c>
      <c r="I469" s="7" t="s">
        <v>100</v>
      </c>
      <c r="J469" s="21"/>
      <c r="K469" s="21"/>
      <c r="L469" s="20">
        <v>4</v>
      </c>
      <c r="M469" s="7">
        <v>4</v>
      </c>
      <c r="N469" s="20">
        <v>2</v>
      </c>
      <c r="O469" s="7">
        <v>4</v>
      </c>
      <c r="P469" s="20">
        <v>3</v>
      </c>
      <c r="Q469" s="7">
        <v>5</v>
      </c>
      <c r="R469" s="20">
        <v>2</v>
      </c>
      <c r="S469" s="7">
        <v>3</v>
      </c>
      <c r="T469" s="16">
        <f t="shared" si="35"/>
        <v>11</v>
      </c>
      <c r="U469" s="7">
        <f t="shared" si="36"/>
        <v>16</v>
      </c>
      <c r="V469" s="17">
        <f t="shared" si="37"/>
        <v>13.5</v>
      </c>
      <c r="W469" s="7">
        <f t="shared" si="38"/>
        <v>5</v>
      </c>
      <c r="X469" s="7" t="str">
        <f>IF(W469&gt;([1]calculations!$B$1+[1]calculations!$B$2),"YES","")</f>
        <v>YES</v>
      </c>
      <c r="Y469" s="7">
        <f>IF($X469="YES",VLOOKUP($F469,'[1]Editors Rescore'!$F$2:$M$103,8,FALSE),"")</f>
        <v>15</v>
      </c>
      <c r="Z469" s="18">
        <f t="shared" si="39"/>
        <v>14</v>
      </c>
    </row>
    <row r="470" spans="1:26" ht="30" x14ac:dyDescent="0.25">
      <c r="A470" s="33" t="s">
        <v>1208</v>
      </c>
      <c r="B470" s="10" t="s">
        <v>1209</v>
      </c>
      <c r="C470" s="10" t="s">
        <v>1210</v>
      </c>
      <c r="D470" s="13" t="s">
        <v>37</v>
      </c>
      <c r="E470" s="13" t="s">
        <v>38</v>
      </c>
      <c r="F470" s="7">
        <v>29648523</v>
      </c>
      <c r="G470" s="7" t="s">
        <v>45</v>
      </c>
      <c r="H470" s="14" t="s">
        <v>88</v>
      </c>
      <c r="I470" s="7" t="s">
        <v>69</v>
      </c>
      <c r="J470" s="21"/>
      <c r="K470" s="21"/>
      <c r="L470" s="16">
        <v>3</v>
      </c>
      <c r="M470" s="7">
        <v>4</v>
      </c>
      <c r="N470" s="16">
        <v>4</v>
      </c>
      <c r="O470" s="7">
        <v>4</v>
      </c>
      <c r="P470" s="16">
        <v>5</v>
      </c>
      <c r="Q470" s="7">
        <v>4</v>
      </c>
      <c r="R470" s="16">
        <v>5</v>
      </c>
      <c r="S470" s="7">
        <v>5</v>
      </c>
      <c r="T470" s="16">
        <f t="shared" si="35"/>
        <v>17</v>
      </c>
      <c r="U470" s="7">
        <f t="shared" si="36"/>
        <v>17</v>
      </c>
      <c r="V470" s="17">
        <f t="shared" si="37"/>
        <v>17</v>
      </c>
      <c r="W470" s="7">
        <f t="shared" si="38"/>
        <v>0</v>
      </c>
      <c r="X470" s="7" t="str">
        <f>IF(W470&gt;([1]calculations!$B$1+[1]calculations!$B$2),"YES","")</f>
        <v/>
      </c>
      <c r="Y470" s="7" t="str">
        <f>IF($X470="YES",VLOOKUP($F470,'[1]Editors Rescore'!$F$2:$M$103,8,FALSE),"")</f>
        <v/>
      </c>
      <c r="Z470" s="18">
        <f t="shared" si="39"/>
        <v>17</v>
      </c>
    </row>
    <row r="471" spans="1:26" ht="30" x14ac:dyDescent="0.25">
      <c r="A471" s="10" t="s">
        <v>1211</v>
      </c>
      <c r="B471" s="10" t="s">
        <v>1212</v>
      </c>
      <c r="C471" s="10" t="s">
        <v>454</v>
      </c>
      <c r="D471" s="13" t="s">
        <v>37</v>
      </c>
      <c r="E471" s="13" t="s">
        <v>38</v>
      </c>
      <c r="F471" s="55">
        <v>30190240</v>
      </c>
      <c r="G471" s="13" t="s">
        <v>72</v>
      </c>
      <c r="H471" s="20" t="s">
        <v>74</v>
      </c>
      <c r="I471" s="7" t="s">
        <v>73</v>
      </c>
      <c r="J471" s="21"/>
      <c r="K471" s="21"/>
      <c r="L471" s="20">
        <v>4</v>
      </c>
      <c r="M471" s="7">
        <v>4</v>
      </c>
      <c r="N471" s="20">
        <v>4</v>
      </c>
      <c r="O471" s="7">
        <v>4</v>
      </c>
      <c r="P471" s="20">
        <v>5</v>
      </c>
      <c r="Q471" s="7">
        <v>5</v>
      </c>
      <c r="R471" s="20">
        <v>2</v>
      </c>
      <c r="S471" s="7">
        <v>5</v>
      </c>
      <c r="T471" s="16">
        <f t="shared" si="35"/>
        <v>15</v>
      </c>
      <c r="U471" s="7">
        <f t="shared" si="36"/>
        <v>18</v>
      </c>
      <c r="V471" s="17">
        <f t="shared" si="37"/>
        <v>16.5</v>
      </c>
      <c r="W471" s="7">
        <f t="shared" si="38"/>
        <v>3</v>
      </c>
      <c r="X471" s="7" t="str">
        <f>IF(W471&gt;([1]calculations!$B$1+[1]calculations!$B$2),"YES","")</f>
        <v/>
      </c>
      <c r="Y471" s="7" t="str">
        <f>IF($X471="YES",VLOOKUP($F471,'[1]Editors Rescore'!$F$2:$M$103,8,FALSE),"")</f>
        <v/>
      </c>
      <c r="Z471" s="18">
        <f t="shared" si="39"/>
        <v>16.5</v>
      </c>
    </row>
    <row r="472" spans="1:26" ht="30" x14ac:dyDescent="0.25">
      <c r="A472" s="22" t="s">
        <v>1213</v>
      </c>
      <c r="B472" s="10" t="s">
        <v>1214</v>
      </c>
      <c r="C472" s="10" t="s">
        <v>190</v>
      </c>
      <c r="D472" s="7" t="s">
        <v>29</v>
      </c>
      <c r="E472" s="7" t="s">
        <v>30</v>
      </c>
      <c r="F472" s="7">
        <v>29736275</v>
      </c>
      <c r="G472" s="7" t="s">
        <v>31</v>
      </c>
      <c r="H472" s="25" t="s">
        <v>32</v>
      </c>
      <c r="I472" s="7" t="s">
        <v>33</v>
      </c>
      <c r="J472" s="25">
        <v>5</v>
      </c>
      <c r="K472" s="7">
        <v>5</v>
      </c>
      <c r="L472" s="25">
        <v>3</v>
      </c>
      <c r="M472" s="7">
        <v>2</v>
      </c>
      <c r="N472" s="26"/>
      <c r="O472" s="26"/>
      <c r="P472" s="25">
        <v>4</v>
      </c>
      <c r="Q472" s="7">
        <v>3</v>
      </c>
      <c r="R472" s="25">
        <v>5</v>
      </c>
      <c r="S472" s="7">
        <v>3</v>
      </c>
      <c r="T472" s="16">
        <f t="shared" si="35"/>
        <v>17</v>
      </c>
      <c r="U472" s="7">
        <f t="shared" si="36"/>
        <v>13</v>
      </c>
      <c r="V472" s="17">
        <f t="shared" si="37"/>
        <v>15</v>
      </c>
      <c r="W472" s="7">
        <f t="shared" si="38"/>
        <v>4</v>
      </c>
      <c r="X472" s="7" t="str">
        <f>IF(W472&gt;([1]calculations!$B$1+[1]calculations!$B$2),"YES","")</f>
        <v/>
      </c>
      <c r="Y472" s="7" t="str">
        <f>IF($X472="YES",VLOOKUP($F472,'[1]Editors Rescore'!$F$2:$M$103,8,FALSE),"")</f>
        <v/>
      </c>
      <c r="Z472" s="18">
        <f t="shared" si="39"/>
        <v>15</v>
      </c>
    </row>
    <row r="473" spans="1:26" ht="30" x14ac:dyDescent="0.25">
      <c r="A473" s="22" t="s">
        <v>1215</v>
      </c>
      <c r="B473" s="10" t="s">
        <v>1216</v>
      </c>
      <c r="C473" s="10" t="s">
        <v>142</v>
      </c>
      <c r="D473" s="7" t="s">
        <v>37</v>
      </c>
      <c r="E473" s="7" t="s">
        <v>30</v>
      </c>
      <c r="F473" s="7">
        <v>30199843</v>
      </c>
      <c r="G473" s="7" t="s">
        <v>82</v>
      </c>
      <c r="H473" s="14" t="s">
        <v>109</v>
      </c>
      <c r="I473" s="7" t="s">
        <v>106</v>
      </c>
      <c r="J473" s="20">
        <v>4</v>
      </c>
      <c r="K473" s="7">
        <v>5</v>
      </c>
      <c r="L473" s="20">
        <v>4</v>
      </c>
      <c r="M473" s="7">
        <v>3</v>
      </c>
      <c r="N473" s="15"/>
      <c r="O473" s="15"/>
      <c r="P473" s="20">
        <v>4</v>
      </c>
      <c r="Q473" s="7">
        <v>5</v>
      </c>
      <c r="R473" s="20">
        <v>4</v>
      </c>
      <c r="S473" s="7">
        <v>4</v>
      </c>
      <c r="T473" s="16">
        <f t="shared" si="35"/>
        <v>16</v>
      </c>
      <c r="U473" s="7">
        <f t="shared" si="36"/>
        <v>17</v>
      </c>
      <c r="V473" s="17">
        <f t="shared" si="37"/>
        <v>16.5</v>
      </c>
      <c r="W473" s="7">
        <f t="shared" si="38"/>
        <v>1</v>
      </c>
      <c r="X473" s="7" t="str">
        <f>IF(W473&gt;([1]calculations!$B$1+[1]calculations!$B$2),"YES","")</f>
        <v/>
      </c>
      <c r="Y473" s="7" t="str">
        <f>IF($X473="YES",VLOOKUP($F473,'[1]Editors Rescore'!$F$2:$M$103,8,FALSE),"")</f>
        <v/>
      </c>
      <c r="Z473" s="18">
        <f t="shared" si="39"/>
        <v>16.5</v>
      </c>
    </row>
    <row r="474" spans="1:26" ht="45" x14ac:dyDescent="0.25">
      <c r="A474" s="10" t="s">
        <v>1217</v>
      </c>
      <c r="B474" s="10" t="s">
        <v>1218</v>
      </c>
      <c r="C474" s="10" t="s">
        <v>1219</v>
      </c>
      <c r="D474" s="13" t="s">
        <v>37</v>
      </c>
      <c r="E474" s="13" t="s">
        <v>38</v>
      </c>
      <c r="F474" s="13">
        <v>30085113</v>
      </c>
      <c r="G474" s="13" t="s">
        <v>72</v>
      </c>
      <c r="H474" s="20" t="s">
        <v>73</v>
      </c>
      <c r="I474" s="7" t="s">
        <v>74</v>
      </c>
      <c r="J474" s="70"/>
      <c r="K474" s="21"/>
      <c r="L474" s="59">
        <v>3</v>
      </c>
      <c r="M474" s="7">
        <v>3</v>
      </c>
      <c r="N474" s="59">
        <v>4</v>
      </c>
      <c r="O474" s="7">
        <v>1</v>
      </c>
      <c r="P474" s="59">
        <v>5</v>
      </c>
      <c r="Q474" s="7">
        <v>3</v>
      </c>
      <c r="R474" s="59">
        <v>5</v>
      </c>
      <c r="S474" s="7">
        <v>1</v>
      </c>
      <c r="T474" s="16">
        <f t="shared" si="35"/>
        <v>17</v>
      </c>
      <c r="U474" s="7">
        <f t="shared" si="36"/>
        <v>8</v>
      </c>
      <c r="V474" s="17">
        <f t="shared" si="37"/>
        <v>12.5</v>
      </c>
      <c r="W474" s="7">
        <f t="shared" si="38"/>
        <v>9</v>
      </c>
      <c r="X474" s="7" t="str">
        <f>IF(W474&gt;([1]calculations!$B$1+[1]calculations!$B$2),"YES","")</f>
        <v>YES</v>
      </c>
      <c r="Y474" s="7">
        <f>IF($X474="YES",VLOOKUP($F474,'[1]Editors Rescore'!$F$2:$M$103,8,FALSE),"")</f>
        <v>10</v>
      </c>
      <c r="Z474" s="18">
        <f t="shared" si="39"/>
        <v>11.666666666666666</v>
      </c>
    </row>
    <row r="475" spans="1:26" ht="45" x14ac:dyDescent="0.25">
      <c r="A475" s="22" t="s">
        <v>1220</v>
      </c>
      <c r="B475" s="10" t="s">
        <v>1221</v>
      </c>
      <c r="C475" s="10" t="s">
        <v>338</v>
      </c>
      <c r="D475" s="7" t="s">
        <v>37</v>
      </c>
      <c r="E475" s="7" t="s">
        <v>38</v>
      </c>
      <c r="F475" s="7">
        <v>29720108</v>
      </c>
      <c r="G475" s="7" t="s">
        <v>31</v>
      </c>
      <c r="H475" s="25" t="s">
        <v>33</v>
      </c>
      <c r="I475" s="7" t="s">
        <v>65</v>
      </c>
      <c r="J475" s="21"/>
      <c r="K475" s="21"/>
      <c r="L475" s="25">
        <v>4</v>
      </c>
      <c r="M475" s="7">
        <v>5</v>
      </c>
      <c r="N475" s="25">
        <v>4</v>
      </c>
      <c r="O475" s="7">
        <v>4</v>
      </c>
      <c r="P475" s="25">
        <v>2</v>
      </c>
      <c r="Q475" s="7">
        <v>3</v>
      </c>
      <c r="R475" s="25">
        <v>3</v>
      </c>
      <c r="S475" s="7">
        <v>3</v>
      </c>
      <c r="T475" s="16">
        <f t="shared" si="35"/>
        <v>13</v>
      </c>
      <c r="U475" s="7">
        <f t="shared" si="36"/>
        <v>15</v>
      </c>
      <c r="V475" s="17">
        <f t="shared" si="37"/>
        <v>14</v>
      </c>
      <c r="W475" s="7">
        <f t="shared" si="38"/>
        <v>2</v>
      </c>
      <c r="X475" s="7" t="str">
        <f>IF(W475&gt;([1]calculations!$B$1+[1]calculations!$B$2),"YES","")</f>
        <v/>
      </c>
      <c r="Y475" s="7" t="str">
        <f>IF($X475="YES",VLOOKUP($F475,'[1]Editors Rescore'!$F$2:$M$103,8,FALSE),"")</f>
        <v/>
      </c>
      <c r="Z475" s="18">
        <f t="shared" si="39"/>
        <v>14</v>
      </c>
    </row>
    <row r="476" spans="1:26" ht="45" x14ac:dyDescent="0.25">
      <c r="A476" s="22" t="s">
        <v>1222</v>
      </c>
      <c r="B476" s="10" t="s">
        <v>1223</v>
      </c>
      <c r="C476" s="10" t="s">
        <v>462</v>
      </c>
      <c r="D476" s="7" t="s">
        <v>51</v>
      </c>
      <c r="E476" s="7" t="s">
        <v>30</v>
      </c>
      <c r="F476" s="7">
        <v>29558199</v>
      </c>
      <c r="G476" s="7" t="s">
        <v>56</v>
      </c>
      <c r="H476" s="20" t="s">
        <v>61</v>
      </c>
      <c r="I476" s="7" t="s">
        <v>57</v>
      </c>
      <c r="J476" s="20">
        <v>5</v>
      </c>
      <c r="K476" s="7">
        <v>5</v>
      </c>
      <c r="L476" s="20">
        <v>2</v>
      </c>
      <c r="M476" s="7">
        <v>2</v>
      </c>
      <c r="N476" s="21"/>
      <c r="O476" s="21"/>
      <c r="P476" s="20">
        <v>5</v>
      </c>
      <c r="Q476" s="7">
        <v>5</v>
      </c>
      <c r="R476" s="20">
        <v>4</v>
      </c>
      <c r="S476" s="7">
        <v>3</v>
      </c>
      <c r="T476" s="16">
        <f t="shared" si="35"/>
        <v>16</v>
      </c>
      <c r="U476" s="7">
        <f t="shared" si="36"/>
        <v>15</v>
      </c>
      <c r="V476" s="17">
        <f t="shared" si="37"/>
        <v>15.5</v>
      </c>
      <c r="W476" s="7">
        <f t="shared" si="38"/>
        <v>1</v>
      </c>
      <c r="X476" s="7" t="str">
        <f>IF(W476&gt;([1]calculations!$B$1+[1]calculations!$B$2),"YES","")</f>
        <v/>
      </c>
      <c r="Y476" s="7" t="str">
        <f>IF($X476="YES",VLOOKUP($F476,'[1]Editors Rescore'!$F$2:$M$103,8,FALSE),"")</f>
        <v/>
      </c>
      <c r="Z476" s="18">
        <f t="shared" si="39"/>
        <v>15.5</v>
      </c>
    </row>
    <row r="477" spans="1:26" ht="45" x14ac:dyDescent="0.25">
      <c r="A477" s="10" t="s">
        <v>1224</v>
      </c>
      <c r="B477" s="10" t="s">
        <v>1225</v>
      </c>
      <c r="C477" s="10" t="s">
        <v>99</v>
      </c>
      <c r="D477" s="13" t="s">
        <v>51</v>
      </c>
      <c r="E477" s="13" t="s">
        <v>38</v>
      </c>
      <c r="F477" s="13">
        <v>30430958</v>
      </c>
      <c r="G477" s="13" t="s">
        <v>45</v>
      </c>
      <c r="H477" s="20" t="s">
        <v>46</v>
      </c>
      <c r="I477" s="7" t="s">
        <v>78</v>
      </c>
      <c r="J477" s="21"/>
      <c r="K477" s="21"/>
      <c r="L477" s="20">
        <v>3</v>
      </c>
      <c r="M477" s="7">
        <v>4</v>
      </c>
      <c r="N477" s="20">
        <v>4</v>
      </c>
      <c r="O477" s="7">
        <v>3</v>
      </c>
      <c r="P477" s="20">
        <v>1</v>
      </c>
      <c r="Q477" s="7">
        <v>3</v>
      </c>
      <c r="R477" s="20">
        <v>5</v>
      </c>
      <c r="S477" s="7">
        <v>3</v>
      </c>
      <c r="T477" s="16">
        <f t="shared" si="35"/>
        <v>13</v>
      </c>
      <c r="U477" s="7">
        <f t="shared" si="36"/>
        <v>13</v>
      </c>
      <c r="V477" s="17">
        <f t="shared" si="37"/>
        <v>13</v>
      </c>
      <c r="W477" s="7">
        <f t="shared" si="38"/>
        <v>0</v>
      </c>
      <c r="X477" s="7" t="str">
        <f>IF(W477&gt;([1]calculations!$B$1+[1]calculations!$B$2),"YES","")</f>
        <v/>
      </c>
      <c r="Y477" s="7" t="str">
        <f>IF($X477="YES",VLOOKUP($F477,'[1]Editors Rescore'!$F$2:$M$103,8,FALSE),"")</f>
        <v/>
      </c>
      <c r="Z477" s="18">
        <f t="shared" si="39"/>
        <v>13</v>
      </c>
    </row>
    <row r="478" spans="1:26" ht="45" x14ac:dyDescent="0.25">
      <c r="A478" s="22" t="s">
        <v>1226</v>
      </c>
      <c r="B478" s="10" t="s">
        <v>1227</v>
      </c>
      <c r="C478" s="10" t="s">
        <v>1228</v>
      </c>
      <c r="D478" s="7" t="s">
        <v>51</v>
      </c>
      <c r="E478" s="7" t="s">
        <v>38</v>
      </c>
      <c r="F478" s="7">
        <v>29804116</v>
      </c>
      <c r="G478" s="7" t="s">
        <v>31</v>
      </c>
      <c r="H478" s="25" t="s">
        <v>52</v>
      </c>
      <c r="I478" s="7" t="s">
        <v>32</v>
      </c>
      <c r="J478" s="21"/>
      <c r="K478" s="21"/>
      <c r="L478" s="25">
        <v>3</v>
      </c>
      <c r="M478" s="7">
        <v>3</v>
      </c>
      <c r="N478" s="25">
        <v>1</v>
      </c>
      <c r="O478" s="7">
        <v>4</v>
      </c>
      <c r="P478" s="25">
        <v>5</v>
      </c>
      <c r="Q478" s="7">
        <v>5</v>
      </c>
      <c r="R478" s="25">
        <v>5</v>
      </c>
      <c r="S478" s="7">
        <v>5</v>
      </c>
      <c r="T478" s="16">
        <f t="shared" si="35"/>
        <v>14</v>
      </c>
      <c r="U478" s="7">
        <f t="shared" si="36"/>
        <v>17</v>
      </c>
      <c r="V478" s="17">
        <f t="shared" si="37"/>
        <v>15.5</v>
      </c>
      <c r="W478" s="7">
        <f t="shared" si="38"/>
        <v>3</v>
      </c>
      <c r="X478" s="7" t="str">
        <f>IF(W478&gt;([1]calculations!$B$1+[1]calculations!$B$2),"YES","")</f>
        <v/>
      </c>
      <c r="Y478" s="7" t="str">
        <f>IF($X478="YES",VLOOKUP($F478,'[1]Editors Rescore'!$F$2:$M$103,8,FALSE),"")</f>
        <v/>
      </c>
      <c r="Z478" s="18">
        <f t="shared" si="39"/>
        <v>15.5</v>
      </c>
    </row>
    <row r="479" spans="1:26" ht="45" x14ac:dyDescent="0.25">
      <c r="A479" s="10" t="s">
        <v>1229</v>
      </c>
      <c r="B479" s="10" t="s">
        <v>1230</v>
      </c>
      <c r="C479" s="10" t="s">
        <v>1231</v>
      </c>
      <c r="D479" s="13" t="s">
        <v>37</v>
      </c>
      <c r="E479" s="13" t="s">
        <v>38</v>
      </c>
      <c r="F479" s="13">
        <v>29490070</v>
      </c>
      <c r="G479" s="13" t="s">
        <v>72</v>
      </c>
      <c r="H479" s="20" t="s">
        <v>73</v>
      </c>
      <c r="I479" s="7" t="s">
        <v>74</v>
      </c>
      <c r="J479" s="21"/>
      <c r="K479" s="21"/>
      <c r="L479" s="20">
        <v>4</v>
      </c>
      <c r="M479" s="7">
        <v>4</v>
      </c>
      <c r="N479" s="20">
        <v>3</v>
      </c>
      <c r="O479" s="7">
        <v>4</v>
      </c>
      <c r="P479" s="20">
        <v>5</v>
      </c>
      <c r="Q479" s="7">
        <v>5</v>
      </c>
      <c r="R479" s="20">
        <v>4</v>
      </c>
      <c r="S479" s="7">
        <v>2</v>
      </c>
      <c r="T479" s="16">
        <f t="shared" si="35"/>
        <v>16</v>
      </c>
      <c r="U479" s="7">
        <f t="shared" si="36"/>
        <v>15</v>
      </c>
      <c r="V479" s="17">
        <f t="shared" si="37"/>
        <v>15.5</v>
      </c>
      <c r="W479" s="7">
        <f t="shared" si="38"/>
        <v>1</v>
      </c>
      <c r="X479" s="7" t="str">
        <f>IF(W479&gt;([1]calculations!$B$1+[1]calculations!$B$2),"YES","")</f>
        <v/>
      </c>
      <c r="Y479" s="7" t="str">
        <f>IF($X479="YES",VLOOKUP($F479,'[1]Editors Rescore'!$F$2:$M$103,8,FALSE),"")</f>
        <v/>
      </c>
      <c r="Z479" s="18">
        <f t="shared" si="39"/>
        <v>15.5</v>
      </c>
    </row>
    <row r="480" spans="1:26" ht="30" x14ac:dyDescent="0.25">
      <c r="A480" s="22" t="s">
        <v>1232</v>
      </c>
      <c r="B480" s="10" t="s">
        <v>1233</v>
      </c>
      <c r="C480" s="10" t="s">
        <v>172</v>
      </c>
      <c r="D480" s="7" t="s">
        <v>37</v>
      </c>
      <c r="E480" s="7" t="s">
        <v>38</v>
      </c>
      <c r="F480" s="7">
        <v>30456153</v>
      </c>
      <c r="G480" s="7" t="s">
        <v>31</v>
      </c>
      <c r="H480" s="25" t="s">
        <v>33</v>
      </c>
      <c r="I480" s="7" t="s">
        <v>65</v>
      </c>
      <c r="J480" s="21"/>
      <c r="K480" s="21"/>
      <c r="L480" s="25">
        <v>4</v>
      </c>
      <c r="M480" s="7">
        <v>4</v>
      </c>
      <c r="N480" s="25">
        <v>4</v>
      </c>
      <c r="O480" s="7">
        <v>4</v>
      </c>
      <c r="P480" s="25">
        <v>3</v>
      </c>
      <c r="Q480" s="7">
        <v>3</v>
      </c>
      <c r="R480" s="25">
        <v>4</v>
      </c>
      <c r="S480" s="7">
        <v>3</v>
      </c>
      <c r="T480" s="16">
        <f t="shared" si="35"/>
        <v>15</v>
      </c>
      <c r="U480" s="7">
        <f t="shared" si="36"/>
        <v>14</v>
      </c>
      <c r="V480" s="17">
        <f t="shared" si="37"/>
        <v>14.5</v>
      </c>
      <c r="W480" s="7">
        <f t="shared" si="38"/>
        <v>1</v>
      </c>
      <c r="X480" s="7" t="str">
        <f>IF(W480&gt;([1]calculations!$B$1+[1]calculations!$B$2),"YES","")</f>
        <v/>
      </c>
      <c r="Y480" s="7" t="str">
        <f>IF($X480="YES",VLOOKUP($F480,'[1]Editors Rescore'!$F$2:$M$103,8,FALSE),"")</f>
        <v/>
      </c>
      <c r="Z480" s="18">
        <f t="shared" si="39"/>
        <v>14.5</v>
      </c>
    </row>
    <row r="481" spans="1:26" ht="30" x14ac:dyDescent="0.25">
      <c r="A481" s="22" t="s">
        <v>1234</v>
      </c>
      <c r="B481" s="10" t="s">
        <v>1235</v>
      </c>
      <c r="C481" s="44" t="s">
        <v>1236</v>
      </c>
      <c r="D481" s="7" t="s">
        <v>37</v>
      </c>
      <c r="E481" s="7" t="s">
        <v>30</v>
      </c>
      <c r="F481" s="7">
        <v>29692636</v>
      </c>
      <c r="G481" s="7" t="s">
        <v>56</v>
      </c>
      <c r="H481" s="49" t="s">
        <v>100</v>
      </c>
      <c r="I481" s="7" t="s">
        <v>61</v>
      </c>
      <c r="J481" s="49">
        <v>5</v>
      </c>
      <c r="K481" s="7">
        <v>5</v>
      </c>
      <c r="L481" s="49">
        <v>2</v>
      </c>
      <c r="M481" s="7">
        <v>2</v>
      </c>
      <c r="N481" s="50"/>
      <c r="O481" s="50"/>
      <c r="P481" s="49">
        <v>2</v>
      </c>
      <c r="Q481" s="7">
        <v>4</v>
      </c>
      <c r="R481" s="49">
        <v>5</v>
      </c>
      <c r="S481" s="7">
        <v>3</v>
      </c>
      <c r="T481" s="16">
        <f t="shared" si="35"/>
        <v>14</v>
      </c>
      <c r="U481" s="7">
        <f t="shared" si="36"/>
        <v>14</v>
      </c>
      <c r="V481" s="17">
        <f t="shared" si="37"/>
        <v>14</v>
      </c>
      <c r="W481" s="7">
        <f t="shared" si="38"/>
        <v>0</v>
      </c>
      <c r="X481" s="7" t="str">
        <f>IF(W481&gt;([1]calculations!$B$1+[1]calculations!$B$2),"YES","")</f>
        <v/>
      </c>
      <c r="Y481" s="7" t="str">
        <f>IF($X481="YES",VLOOKUP($F481,'[1]Editors Rescore'!$F$2:$M$103,8,FALSE),"")</f>
        <v/>
      </c>
      <c r="Z481" s="18">
        <f t="shared" si="39"/>
        <v>14</v>
      </c>
    </row>
    <row r="482" spans="1:26" ht="30" x14ac:dyDescent="0.25">
      <c r="A482" s="33" t="s">
        <v>1237</v>
      </c>
      <c r="B482" s="23" t="s">
        <v>1238</v>
      </c>
      <c r="C482" s="23" t="s">
        <v>99</v>
      </c>
      <c r="D482" s="7" t="s">
        <v>37</v>
      </c>
      <c r="E482" s="7" t="s">
        <v>38</v>
      </c>
      <c r="F482" s="7">
        <v>29699595</v>
      </c>
      <c r="G482" s="7" t="s">
        <v>56</v>
      </c>
      <c r="H482" s="20" t="s">
        <v>78</v>
      </c>
      <c r="I482" s="7" t="s">
        <v>100</v>
      </c>
      <c r="J482" s="21"/>
      <c r="K482" s="21"/>
      <c r="L482" s="20">
        <v>3</v>
      </c>
      <c r="M482" s="7">
        <v>2</v>
      </c>
      <c r="N482" s="20">
        <v>4</v>
      </c>
      <c r="O482" s="7">
        <v>4</v>
      </c>
      <c r="P482" s="20">
        <v>3</v>
      </c>
      <c r="Q482" s="7">
        <v>1</v>
      </c>
      <c r="R482" s="20">
        <v>3</v>
      </c>
      <c r="S482" s="7">
        <v>1</v>
      </c>
      <c r="T482" s="16">
        <f t="shared" si="35"/>
        <v>13</v>
      </c>
      <c r="U482" s="7">
        <f t="shared" si="36"/>
        <v>8</v>
      </c>
      <c r="V482" s="17">
        <f t="shared" si="37"/>
        <v>10.5</v>
      </c>
      <c r="W482" s="7">
        <f t="shared" si="38"/>
        <v>5</v>
      </c>
      <c r="X482" s="7" t="str">
        <f>IF(W482&gt;([1]calculations!$B$1+[1]calculations!$B$2),"YES","")</f>
        <v>YES</v>
      </c>
      <c r="Y482" s="7">
        <f>IF($X482="YES",VLOOKUP($F482,'[1]Editors Rescore'!$F$2:$M$103,8,FALSE),"")</f>
        <v>9</v>
      </c>
      <c r="Z482" s="18">
        <f t="shared" si="39"/>
        <v>10</v>
      </c>
    </row>
    <row r="483" spans="1:26" ht="30" x14ac:dyDescent="0.25">
      <c r="A483" s="33" t="s">
        <v>1239</v>
      </c>
      <c r="B483" s="10" t="s">
        <v>1240</v>
      </c>
      <c r="C483" s="23" t="s">
        <v>317</v>
      </c>
      <c r="D483" s="7" t="s">
        <v>37</v>
      </c>
      <c r="E483" s="13" t="s">
        <v>30</v>
      </c>
      <c r="F483" s="7">
        <v>29653626</v>
      </c>
      <c r="G483" s="13" t="s">
        <v>45</v>
      </c>
      <c r="H483" s="20" t="s">
        <v>88</v>
      </c>
      <c r="I483" s="7" t="s">
        <v>69</v>
      </c>
      <c r="J483" s="20">
        <v>5</v>
      </c>
      <c r="K483" s="7">
        <v>5</v>
      </c>
      <c r="L483" s="20">
        <v>2</v>
      </c>
      <c r="M483" s="7">
        <v>4</v>
      </c>
      <c r="N483" s="21"/>
      <c r="O483" s="21"/>
      <c r="P483" s="20">
        <v>5</v>
      </c>
      <c r="Q483" s="7">
        <v>5</v>
      </c>
      <c r="R483" s="20">
        <v>5</v>
      </c>
      <c r="S483" s="7">
        <v>5</v>
      </c>
      <c r="T483" s="16">
        <f t="shared" si="35"/>
        <v>17</v>
      </c>
      <c r="U483" s="7">
        <f t="shared" si="36"/>
        <v>19</v>
      </c>
      <c r="V483" s="17">
        <f t="shared" si="37"/>
        <v>18</v>
      </c>
      <c r="W483" s="7">
        <f t="shared" si="38"/>
        <v>2</v>
      </c>
      <c r="X483" s="7" t="str">
        <f>IF(W483&gt;([1]calculations!$B$1+[1]calculations!$B$2),"YES","")</f>
        <v/>
      </c>
      <c r="Y483" s="7" t="str">
        <f>IF($X483="YES",VLOOKUP($F483,'[1]Editors Rescore'!$F$2:$M$103,8,FALSE),"")</f>
        <v/>
      </c>
      <c r="Z483" s="18">
        <f t="shared" si="39"/>
        <v>18</v>
      </c>
    </row>
    <row r="484" spans="1:26" ht="45" x14ac:dyDescent="0.25">
      <c r="A484" s="22" t="s">
        <v>1241</v>
      </c>
      <c r="B484" s="10" t="s">
        <v>1242</v>
      </c>
      <c r="C484" s="10" t="s">
        <v>1243</v>
      </c>
      <c r="D484" s="7" t="s">
        <v>51</v>
      </c>
      <c r="E484" s="7" t="s">
        <v>38</v>
      </c>
      <c r="F484" s="30">
        <v>30594307</v>
      </c>
      <c r="G484" s="7" t="s">
        <v>82</v>
      </c>
      <c r="H484" s="20" t="s">
        <v>109</v>
      </c>
      <c r="I484" s="7" t="s">
        <v>106</v>
      </c>
      <c r="J484" s="21"/>
      <c r="K484" s="21"/>
      <c r="L484" s="20">
        <v>4</v>
      </c>
      <c r="M484" s="7">
        <v>4</v>
      </c>
      <c r="N484" s="20">
        <v>3</v>
      </c>
      <c r="O484" s="7">
        <v>2</v>
      </c>
      <c r="P484" s="20">
        <v>5</v>
      </c>
      <c r="Q484" s="7">
        <v>5</v>
      </c>
      <c r="R484" s="20">
        <v>4</v>
      </c>
      <c r="S484" s="7">
        <v>2</v>
      </c>
      <c r="T484" s="16">
        <f t="shared" si="35"/>
        <v>16</v>
      </c>
      <c r="U484" s="7">
        <f t="shared" si="36"/>
        <v>13</v>
      </c>
      <c r="V484" s="17">
        <f t="shared" si="37"/>
        <v>14.5</v>
      </c>
      <c r="W484" s="7">
        <f t="shared" si="38"/>
        <v>3</v>
      </c>
      <c r="X484" s="7" t="str">
        <f>IF(W484&gt;([1]calculations!$B$1+[1]calculations!$B$2),"YES","")</f>
        <v/>
      </c>
      <c r="Y484" s="7" t="str">
        <f>IF($X484="YES",VLOOKUP($F484,'[1]Editors Rescore'!$F$2:$M$103,8,FALSE),"")</f>
        <v/>
      </c>
      <c r="Z484" s="18">
        <f t="shared" si="39"/>
        <v>14.5</v>
      </c>
    </row>
    <row r="485" spans="1:26" ht="30" x14ac:dyDescent="0.25">
      <c r="A485" s="22" t="s">
        <v>1244</v>
      </c>
      <c r="B485" s="10" t="s">
        <v>1245</v>
      </c>
      <c r="C485" s="10" t="s">
        <v>172</v>
      </c>
      <c r="D485" s="7" t="s">
        <v>37</v>
      </c>
      <c r="E485" s="7" t="s">
        <v>38</v>
      </c>
      <c r="F485" s="7">
        <v>30456138</v>
      </c>
      <c r="G485" s="7" t="s">
        <v>31</v>
      </c>
      <c r="H485" s="25" t="s">
        <v>33</v>
      </c>
      <c r="I485" s="7" t="s">
        <v>65</v>
      </c>
      <c r="J485" s="21"/>
      <c r="K485" s="21"/>
      <c r="L485" s="25">
        <v>3</v>
      </c>
      <c r="M485" s="7">
        <v>4</v>
      </c>
      <c r="N485" s="25">
        <v>4</v>
      </c>
      <c r="O485" s="7">
        <v>3</v>
      </c>
      <c r="P485" s="25">
        <v>3</v>
      </c>
      <c r="Q485" s="7">
        <v>3</v>
      </c>
      <c r="R485" s="25">
        <v>5</v>
      </c>
      <c r="S485" s="7">
        <v>3</v>
      </c>
      <c r="T485" s="16">
        <f t="shared" si="35"/>
        <v>15</v>
      </c>
      <c r="U485" s="7">
        <f t="shared" si="36"/>
        <v>13</v>
      </c>
      <c r="V485" s="17">
        <f t="shared" si="37"/>
        <v>14</v>
      </c>
      <c r="W485" s="7">
        <f t="shared" si="38"/>
        <v>2</v>
      </c>
      <c r="X485" s="7" t="str">
        <f>IF(W485&gt;([1]calculations!$B$1+[1]calculations!$B$2),"YES","")</f>
        <v/>
      </c>
      <c r="Y485" s="7" t="str">
        <f>IF($X485="YES",VLOOKUP($F485,'[1]Editors Rescore'!$F$2:$M$103,8,FALSE),"")</f>
        <v/>
      </c>
      <c r="Z485" s="18">
        <f t="shared" si="39"/>
        <v>14</v>
      </c>
    </row>
    <row r="486" spans="1:26" ht="30" x14ac:dyDescent="0.25">
      <c r="A486" s="22" t="s">
        <v>1246</v>
      </c>
      <c r="B486" s="10" t="s">
        <v>1247</v>
      </c>
      <c r="C486" s="10" t="s">
        <v>172</v>
      </c>
      <c r="D486" s="7" t="s">
        <v>51</v>
      </c>
      <c r="E486" s="7" t="s">
        <v>38</v>
      </c>
      <c r="F486" s="7">
        <v>30456137</v>
      </c>
      <c r="G486" s="7" t="s">
        <v>31</v>
      </c>
      <c r="H486" s="25" t="s">
        <v>33</v>
      </c>
      <c r="I486" s="7" t="s">
        <v>65</v>
      </c>
      <c r="J486" s="21"/>
      <c r="K486" s="21"/>
      <c r="L486" s="25">
        <v>3</v>
      </c>
      <c r="M486" s="7">
        <v>4</v>
      </c>
      <c r="N486" s="25">
        <v>4</v>
      </c>
      <c r="O486" s="7">
        <v>4</v>
      </c>
      <c r="P486" s="25">
        <v>3</v>
      </c>
      <c r="Q486" s="7">
        <v>3</v>
      </c>
      <c r="R486" s="25">
        <v>4</v>
      </c>
      <c r="S486" s="7">
        <v>4</v>
      </c>
      <c r="T486" s="16">
        <f t="shared" si="35"/>
        <v>14</v>
      </c>
      <c r="U486" s="7">
        <f t="shared" si="36"/>
        <v>15</v>
      </c>
      <c r="V486" s="17">
        <f t="shared" si="37"/>
        <v>14.5</v>
      </c>
      <c r="W486" s="7">
        <f t="shared" si="38"/>
        <v>1</v>
      </c>
      <c r="X486" s="7" t="str">
        <f>IF(W486&gt;([1]calculations!$B$1+[1]calculations!$B$2),"YES","")</f>
        <v/>
      </c>
      <c r="Y486" s="7" t="str">
        <f>IF($X486="YES",VLOOKUP($F486,'[1]Editors Rescore'!$F$2:$M$103,8,FALSE),"")</f>
        <v/>
      </c>
      <c r="Z486" s="18">
        <f t="shared" si="39"/>
        <v>14.5</v>
      </c>
    </row>
    <row r="487" spans="1:26" ht="30" x14ac:dyDescent="0.25">
      <c r="A487" s="22" t="s">
        <v>1246</v>
      </c>
      <c r="B487" s="10" t="s">
        <v>1248</v>
      </c>
      <c r="C487" s="10" t="s">
        <v>172</v>
      </c>
      <c r="D487" s="7" t="s">
        <v>51</v>
      </c>
      <c r="E487" s="7" t="s">
        <v>38</v>
      </c>
      <c r="F487" s="7"/>
      <c r="G487" s="7" t="s">
        <v>31</v>
      </c>
      <c r="H487" s="25" t="s">
        <v>33</v>
      </c>
      <c r="I487" s="7" t="s">
        <v>65</v>
      </c>
      <c r="J487" s="21"/>
      <c r="K487" s="21"/>
      <c r="L487" s="25">
        <v>3</v>
      </c>
      <c r="M487" s="7">
        <v>2</v>
      </c>
      <c r="N487" s="25">
        <v>4</v>
      </c>
      <c r="O487" s="7">
        <v>4</v>
      </c>
      <c r="P487" s="25">
        <v>3</v>
      </c>
      <c r="Q487" s="7">
        <v>3</v>
      </c>
      <c r="R487" s="25">
        <v>1</v>
      </c>
      <c r="S487" s="7">
        <v>3</v>
      </c>
      <c r="T487" s="16">
        <f t="shared" si="35"/>
        <v>11</v>
      </c>
      <c r="U487" s="7">
        <f t="shared" si="36"/>
        <v>12</v>
      </c>
      <c r="V487" s="17">
        <f t="shared" si="37"/>
        <v>11.5</v>
      </c>
      <c r="W487" s="7">
        <f t="shared" si="38"/>
        <v>1</v>
      </c>
      <c r="X487" s="7" t="str">
        <f>IF(W487&gt;([1]calculations!$B$1+[1]calculations!$B$2),"YES","")</f>
        <v/>
      </c>
      <c r="Y487" s="7" t="str">
        <f>IF($X487="YES",VLOOKUP($F487,'[1]Editors Rescore'!$F$2:$M$103,8,FALSE),"")</f>
        <v/>
      </c>
      <c r="Z487" s="18">
        <f t="shared" si="39"/>
        <v>11.5</v>
      </c>
    </row>
    <row r="488" spans="1:26" ht="30" x14ac:dyDescent="0.25">
      <c r="A488" s="22" t="s">
        <v>1249</v>
      </c>
      <c r="B488" s="10" t="s">
        <v>1250</v>
      </c>
      <c r="C488" s="10" t="s">
        <v>717</v>
      </c>
      <c r="D488" s="7" t="s">
        <v>37</v>
      </c>
      <c r="E488" s="7" t="s">
        <v>38</v>
      </c>
      <c r="F488" s="7">
        <v>30043460</v>
      </c>
      <c r="G488" s="7" t="s">
        <v>31</v>
      </c>
      <c r="H488" s="25" t="s">
        <v>33</v>
      </c>
      <c r="I488" s="7" t="s">
        <v>65</v>
      </c>
      <c r="J488" s="21"/>
      <c r="K488" s="21"/>
      <c r="L488" s="25">
        <v>3</v>
      </c>
      <c r="M488" s="7">
        <v>5</v>
      </c>
      <c r="N488" s="25">
        <v>3</v>
      </c>
      <c r="O488" s="7">
        <v>3</v>
      </c>
      <c r="P488" s="25">
        <v>3</v>
      </c>
      <c r="Q488" s="7">
        <v>4</v>
      </c>
      <c r="R488" s="25">
        <v>3</v>
      </c>
      <c r="S488" s="7">
        <v>3</v>
      </c>
      <c r="T488" s="16">
        <f t="shared" si="35"/>
        <v>12</v>
      </c>
      <c r="U488" s="7">
        <f t="shared" si="36"/>
        <v>15</v>
      </c>
      <c r="V488" s="17">
        <f t="shared" si="37"/>
        <v>13.5</v>
      </c>
      <c r="W488" s="7">
        <f t="shared" si="38"/>
        <v>3</v>
      </c>
      <c r="X488" s="7" t="str">
        <f>IF(W488&gt;([1]calculations!$B$1+[1]calculations!$B$2),"YES","")</f>
        <v/>
      </c>
      <c r="Y488" s="7" t="str">
        <f>IF($X488="YES",VLOOKUP($F488,'[1]Editors Rescore'!$F$2:$M$103,8,FALSE),"")</f>
        <v/>
      </c>
      <c r="Z488" s="18">
        <f t="shared" si="39"/>
        <v>13.5</v>
      </c>
    </row>
    <row r="489" spans="1:26" ht="45" x14ac:dyDescent="0.25">
      <c r="A489" s="10" t="s">
        <v>1251</v>
      </c>
      <c r="B489" s="10" t="s">
        <v>1252</v>
      </c>
      <c r="C489" s="10" t="s">
        <v>407</v>
      </c>
      <c r="D489" s="13" t="s">
        <v>37</v>
      </c>
      <c r="E489" s="13" t="s">
        <v>38</v>
      </c>
      <c r="F489" s="13">
        <v>29395410</v>
      </c>
      <c r="G489" s="13" t="s">
        <v>72</v>
      </c>
      <c r="H489" s="20" t="s">
        <v>74</v>
      </c>
      <c r="I489" s="7" t="s">
        <v>73</v>
      </c>
      <c r="J489" s="21"/>
      <c r="K489" s="21"/>
      <c r="L489" s="59">
        <v>4</v>
      </c>
      <c r="M489" s="7">
        <v>4</v>
      </c>
      <c r="N489" s="59">
        <v>4</v>
      </c>
      <c r="O489" s="7">
        <v>4</v>
      </c>
      <c r="P489" s="59">
        <v>3</v>
      </c>
      <c r="Q489" s="7">
        <v>5</v>
      </c>
      <c r="R489" s="59">
        <v>3</v>
      </c>
      <c r="S489" s="7">
        <v>4</v>
      </c>
      <c r="T489" s="16">
        <f t="shared" si="35"/>
        <v>14</v>
      </c>
      <c r="U489" s="7">
        <f t="shared" si="36"/>
        <v>17</v>
      </c>
      <c r="V489" s="17">
        <f t="shared" si="37"/>
        <v>15.5</v>
      </c>
      <c r="W489" s="7">
        <f t="shared" si="38"/>
        <v>3</v>
      </c>
      <c r="X489" s="7" t="str">
        <f>IF(W489&gt;([1]calculations!$B$1+[1]calculations!$B$2),"YES","")</f>
        <v/>
      </c>
      <c r="Y489" s="7" t="str">
        <f>IF($X489="YES",VLOOKUP($F489,'[1]Editors Rescore'!$F$2:$M$103,8,FALSE),"")</f>
        <v/>
      </c>
      <c r="Z489" s="18">
        <f t="shared" si="39"/>
        <v>15.5</v>
      </c>
    </row>
    <row r="490" spans="1:26" ht="45" x14ac:dyDescent="0.25">
      <c r="A490" s="22" t="s">
        <v>1253</v>
      </c>
      <c r="B490" s="10" t="s">
        <v>1254</v>
      </c>
      <c r="C490" s="10" t="s">
        <v>172</v>
      </c>
      <c r="D490" s="7" t="s">
        <v>37</v>
      </c>
      <c r="E490" s="7" t="s">
        <v>38</v>
      </c>
      <c r="F490" s="7">
        <v>30456151</v>
      </c>
      <c r="G490" s="7" t="s">
        <v>31</v>
      </c>
      <c r="H490" s="25" t="s">
        <v>33</v>
      </c>
      <c r="I490" s="7" t="s">
        <v>65</v>
      </c>
      <c r="J490" s="21"/>
      <c r="K490" s="21"/>
      <c r="L490" s="25">
        <v>4</v>
      </c>
      <c r="M490" s="7">
        <v>4</v>
      </c>
      <c r="N490" s="25">
        <v>4</v>
      </c>
      <c r="O490" s="7">
        <v>4</v>
      </c>
      <c r="P490" s="25">
        <v>3</v>
      </c>
      <c r="Q490" s="7">
        <v>3</v>
      </c>
      <c r="R490" s="25">
        <v>3</v>
      </c>
      <c r="S490" s="7">
        <v>3</v>
      </c>
      <c r="T490" s="16">
        <f t="shared" si="35"/>
        <v>14</v>
      </c>
      <c r="U490" s="7">
        <f t="shared" si="36"/>
        <v>14</v>
      </c>
      <c r="V490" s="17">
        <f t="shared" si="37"/>
        <v>14</v>
      </c>
      <c r="W490" s="7">
        <f t="shared" si="38"/>
        <v>0</v>
      </c>
      <c r="X490" s="7" t="str">
        <f>IF(W490&gt;([1]calculations!$B$1+[1]calculations!$B$2),"YES","")</f>
        <v/>
      </c>
      <c r="Y490" s="7" t="str">
        <f>IF($X490="YES",VLOOKUP($F490,'[1]Editors Rescore'!$F$2:$M$103,8,FALSE),"")</f>
        <v/>
      </c>
      <c r="Z490" s="18">
        <f t="shared" si="39"/>
        <v>14</v>
      </c>
    </row>
    <row r="491" spans="1:26" ht="30" x14ac:dyDescent="0.25">
      <c r="A491" s="22" t="s">
        <v>1255</v>
      </c>
      <c r="B491" s="10" t="s">
        <v>1256</v>
      </c>
      <c r="C491" s="23" t="s">
        <v>269</v>
      </c>
      <c r="D491" s="7" t="s">
        <v>51</v>
      </c>
      <c r="E491" s="7" t="s">
        <v>38</v>
      </c>
      <c r="F491" s="7">
        <v>29791450</v>
      </c>
      <c r="G491" s="7" t="s">
        <v>31</v>
      </c>
      <c r="H491" s="25" t="s">
        <v>52</v>
      </c>
      <c r="I491" s="7" t="s">
        <v>32</v>
      </c>
      <c r="J491" s="21"/>
      <c r="K491" s="21"/>
      <c r="L491" s="25">
        <v>3</v>
      </c>
      <c r="M491" s="7">
        <v>5</v>
      </c>
      <c r="N491" s="25">
        <v>0</v>
      </c>
      <c r="O491" s="7">
        <v>4</v>
      </c>
      <c r="P491" s="25">
        <v>5</v>
      </c>
      <c r="Q491" s="7">
        <v>5</v>
      </c>
      <c r="R491" s="25">
        <v>5</v>
      </c>
      <c r="S491" s="7">
        <v>4</v>
      </c>
      <c r="T491" s="16">
        <f t="shared" si="35"/>
        <v>13</v>
      </c>
      <c r="U491" s="7">
        <f t="shared" si="36"/>
        <v>18</v>
      </c>
      <c r="V491" s="17">
        <f t="shared" si="37"/>
        <v>15.5</v>
      </c>
      <c r="W491" s="7">
        <f t="shared" si="38"/>
        <v>5</v>
      </c>
      <c r="X491" s="7" t="str">
        <f>IF(W491&gt;([1]calculations!$B$1+[1]calculations!$B$2),"YES","")</f>
        <v>YES</v>
      </c>
      <c r="Y491" s="7">
        <f>IF($X491="YES",VLOOKUP($F491,'[1]Editors Rescore'!$F$2:$M$103,8,FALSE),"")</f>
        <v>12</v>
      </c>
      <c r="Z491" s="18">
        <f t="shared" si="39"/>
        <v>14.333333333333334</v>
      </c>
    </row>
    <row r="492" spans="1:26" ht="30" x14ac:dyDescent="0.25">
      <c r="A492" s="22" t="s">
        <v>1257</v>
      </c>
      <c r="B492" s="10" t="s">
        <v>1258</v>
      </c>
      <c r="C492" s="10" t="s">
        <v>172</v>
      </c>
      <c r="D492" s="7" t="s">
        <v>37</v>
      </c>
      <c r="E492" s="7" t="s">
        <v>38</v>
      </c>
      <c r="F492" s="7">
        <v>30456147</v>
      </c>
      <c r="G492" s="7" t="s">
        <v>31</v>
      </c>
      <c r="H492" s="25" t="s">
        <v>33</v>
      </c>
      <c r="I492" s="7" t="s">
        <v>65</v>
      </c>
      <c r="J492" s="21"/>
      <c r="K492" s="21"/>
      <c r="L492" s="25">
        <v>3</v>
      </c>
      <c r="M492" s="7">
        <v>2</v>
      </c>
      <c r="N492" s="25">
        <v>3</v>
      </c>
      <c r="O492" s="7">
        <v>3</v>
      </c>
      <c r="P492" s="25">
        <v>3</v>
      </c>
      <c r="Q492" s="7">
        <v>3</v>
      </c>
      <c r="R492" s="25">
        <v>3</v>
      </c>
      <c r="S492" s="7">
        <v>5</v>
      </c>
      <c r="T492" s="16">
        <f t="shared" si="35"/>
        <v>12</v>
      </c>
      <c r="U492" s="7">
        <f t="shared" si="36"/>
        <v>13</v>
      </c>
      <c r="V492" s="17">
        <f t="shared" si="37"/>
        <v>12.5</v>
      </c>
      <c r="W492" s="7">
        <f t="shared" si="38"/>
        <v>1</v>
      </c>
      <c r="X492" s="7" t="str">
        <f>IF(W492&gt;([1]calculations!$B$1+[1]calculations!$B$2),"YES","")</f>
        <v/>
      </c>
      <c r="Y492" s="7" t="str">
        <f>IF($X492="YES",VLOOKUP($F492,'[1]Editors Rescore'!$F$2:$M$103,8,FALSE),"")</f>
        <v/>
      </c>
      <c r="Z492" s="18">
        <f t="shared" si="39"/>
        <v>12.5</v>
      </c>
    </row>
    <row r="493" spans="1:26" ht="45" x14ac:dyDescent="0.25">
      <c r="A493" s="10" t="s">
        <v>1259</v>
      </c>
      <c r="B493" s="10" t="s">
        <v>1260</v>
      </c>
      <c r="C493" s="10" t="s">
        <v>1261</v>
      </c>
      <c r="D493" s="13" t="s">
        <v>37</v>
      </c>
      <c r="E493" s="13" t="s">
        <v>38</v>
      </c>
      <c r="F493" s="13">
        <v>30167338</v>
      </c>
      <c r="G493" s="13" t="s">
        <v>72</v>
      </c>
      <c r="H493" s="20" t="s">
        <v>73</v>
      </c>
      <c r="I493" s="7" t="s">
        <v>74</v>
      </c>
      <c r="J493" s="21"/>
      <c r="K493" s="21"/>
      <c r="L493" s="20">
        <v>4</v>
      </c>
      <c r="M493" s="7">
        <v>3</v>
      </c>
      <c r="N493" s="20">
        <v>4</v>
      </c>
      <c r="O493" s="7">
        <v>4</v>
      </c>
      <c r="P493" s="20">
        <v>5</v>
      </c>
      <c r="Q493" s="7">
        <v>3</v>
      </c>
      <c r="R493" s="20">
        <v>4</v>
      </c>
      <c r="S493" s="7">
        <v>4</v>
      </c>
      <c r="T493" s="16">
        <f t="shared" si="35"/>
        <v>17</v>
      </c>
      <c r="U493" s="7">
        <f t="shared" si="36"/>
        <v>14</v>
      </c>
      <c r="V493" s="17">
        <f t="shared" si="37"/>
        <v>15.5</v>
      </c>
      <c r="W493" s="7">
        <f t="shared" si="38"/>
        <v>3</v>
      </c>
      <c r="X493" s="7" t="str">
        <f>IF(W493&gt;([1]calculations!$B$1+[1]calculations!$B$2),"YES","")</f>
        <v/>
      </c>
      <c r="Y493" s="7" t="str">
        <f>IF($X493="YES",VLOOKUP($F493,'[1]Editors Rescore'!$F$2:$M$103,8,FALSE),"")</f>
        <v/>
      </c>
      <c r="Z493" s="18">
        <f t="shared" si="39"/>
        <v>15.5</v>
      </c>
    </row>
    <row r="494" spans="1:26" ht="30" x14ac:dyDescent="0.25">
      <c r="A494" s="22" t="s">
        <v>1262</v>
      </c>
      <c r="B494" s="10" t="s">
        <v>1263</v>
      </c>
      <c r="C494" s="10" t="s">
        <v>520</v>
      </c>
      <c r="D494" s="7" t="s">
        <v>37</v>
      </c>
      <c r="E494" s="7" t="s">
        <v>30</v>
      </c>
      <c r="F494" s="7">
        <v>29790841</v>
      </c>
      <c r="G494" s="7" t="s">
        <v>39</v>
      </c>
      <c r="H494" s="20" t="s">
        <v>41</v>
      </c>
      <c r="I494" s="7" t="s">
        <v>40</v>
      </c>
      <c r="J494" s="20">
        <v>5</v>
      </c>
      <c r="K494" s="7">
        <v>5</v>
      </c>
      <c r="L494" s="20">
        <v>2</v>
      </c>
      <c r="M494" s="7">
        <v>5</v>
      </c>
      <c r="N494" s="21"/>
      <c r="O494" s="21"/>
      <c r="P494" s="20">
        <v>3</v>
      </c>
      <c r="Q494" s="7">
        <v>5</v>
      </c>
      <c r="R494" s="20">
        <v>5</v>
      </c>
      <c r="S494" s="7">
        <v>5</v>
      </c>
      <c r="T494" s="16">
        <f t="shared" si="35"/>
        <v>15</v>
      </c>
      <c r="U494" s="7">
        <f t="shared" si="36"/>
        <v>20</v>
      </c>
      <c r="V494" s="17">
        <f t="shared" si="37"/>
        <v>17.5</v>
      </c>
      <c r="W494" s="7">
        <f t="shared" si="38"/>
        <v>5</v>
      </c>
      <c r="X494" s="7" t="str">
        <f>IF(W494&gt;([1]calculations!$B$1+[1]calculations!$B$2),"YES","")</f>
        <v>YES</v>
      </c>
      <c r="Y494" s="7">
        <f>IF($X494="YES",VLOOKUP($F494,'[1]Editors Rescore'!$F$2:$M$103,8,FALSE),"")</f>
        <v>18</v>
      </c>
      <c r="Z494" s="18">
        <f t="shared" si="39"/>
        <v>17.666666666666668</v>
      </c>
    </row>
    <row r="495" spans="1:26" ht="45" x14ac:dyDescent="0.25">
      <c r="A495" s="10" t="s">
        <v>1264</v>
      </c>
      <c r="B495" s="10" t="s">
        <v>1265</v>
      </c>
      <c r="C495" s="10" t="s">
        <v>1266</v>
      </c>
      <c r="D495" s="13" t="s">
        <v>37</v>
      </c>
      <c r="E495" s="13" t="s">
        <v>38</v>
      </c>
      <c r="F495" s="55">
        <v>30189029</v>
      </c>
      <c r="G495" s="13" t="s">
        <v>72</v>
      </c>
      <c r="H495" s="20" t="s">
        <v>74</v>
      </c>
      <c r="I495" s="7" t="s">
        <v>73</v>
      </c>
      <c r="J495" s="21"/>
      <c r="K495" s="21"/>
      <c r="L495" s="20">
        <v>4</v>
      </c>
      <c r="M495" s="7">
        <v>4</v>
      </c>
      <c r="N495" s="20">
        <v>4</v>
      </c>
      <c r="O495" s="7">
        <v>4</v>
      </c>
      <c r="P495" s="20">
        <v>3</v>
      </c>
      <c r="Q495" s="7">
        <v>5</v>
      </c>
      <c r="R495" s="20">
        <v>1</v>
      </c>
      <c r="S495" s="7">
        <v>5</v>
      </c>
      <c r="T495" s="16">
        <f t="shared" si="35"/>
        <v>12</v>
      </c>
      <c r="U495" s="7">
        <f t="shared" si="36"/>
        <v>18</v>
      </c>
      <c r="V495" s="17">
        <f t="shared" si="37"/>
        <v>15</v>
      </c>
      <c r="W495" s="7">
        <f t="shared" si="38"/>
        <v>6</v>
      </c>
      <c r="X495" s="7" t="str">
        <f>IF(W495&gt;([1]calculations!$B$1+[1]calculations!$B$2),"YES","")</f>
        <v>YES</v>
      </c>
      <c r="Y495" s="7">
        <f>IF($X495="YES",VLOOKUP($F495,'[1]Editors Rescore'!$F$2:$M$103,8,FALSE),"")</f>
        <v>14</v>
      </c>
      <c r="Z495" s="18">
        <f t="shared" si="39"/>
        <v>14.666666666666666</v>
      </c>
    </row>
    <row r="496" spans="1:26" ht="30" x14ac:dyDescent="0.25">
      <c r="A496" s="22" t="s">
        <v>1267</v>
      </c>
      <c r="B496" s="10" t="s">
        <v>1268</v>
      </c>
      <c r="C496" s="10" t="s">
        <v>121</v>
      </c>
      <c r="D496" s="7" t="s">
        <v>37</v>
      </c>
      <c r="E496" s="7" t="s">
        <v>38</v>
      </c>
      <c r="F496" s="7">
        <v>29846823</v>
      </c>
      <c r="G496" s="7" t="s">
        <v>31</v>
      </c>
      <c r="H496" s="25" t="s">
        <v>65</v>
      </c>
      <c r="I496" s="7" t="s">
        <v>52</v>
      </c>
      <c r="J496" s="21"/>
      <c r="K496" s="21"/>
      <c r="L496" s="25">
        <v>3</v>
      </c>
      <c r="M496" s="7">
        <v>4</v>
      </c>
      <c r="N496" s="25">
        <v>4</v>
      </c>
      <c r="O496" s="7">
        <v>4</v>
      </c>
      <c r="P496" s="25">
        <v>2</v>
      </c>
      <c r="Q496" s="7">
        <v>3</v>
      </c>
      <c r="R496" s="25">
        <v>3</v>
      </c>
      <c r="S496" s="7">
        <v>1</v>
      </c>
      <c r="T496" s="16">
        <f t="shared" si="35"/>
        <v>12</v>
      </c>
      <c r="U496" s="7">
        <f t="shared" si="36"/>
        <v>12</v>
      </c>
      <c r="V496" s="17">
        <f t="shared" si="37"/>
        <v>12</v>
      </c>
      <c r="W496" s="7">
        <f t="shared" si="38"/>
        <v>0</v>
      </c>
      <c r="X496" s="7" t="str">
        <f>IF(W496&gt;([1]calculations!$B$1+[1]calculations!$B$2),"YES","")</f>
        <v/>
      </c>
      <c r="Y496" s="7" t="str">
        <f>IF($X496="YES",VLOOKUP($F496,'[1]Editors Rescore'!$F$2:$M$103,8,FALSE),"")</f>
        <v/>
      </c>
      <c r="Z496" s="18">
        <f t="shared" si="39"/>
        <v>12</v>
      </c>
    </row>
    <row r="497" spans="1:26" ht="30" x14ac:dyDescent="0.25">
      <c r="A497" s="22" t="s">
        <v>1269</v>
      </c>
      <c r="B497" s="10" t="s">
        <v>1270</v>
      </c>
      <c r="C497" s="10" t="s">
        <v>520</v>
      </c>
      <c r="D497" s="7" t="s">
        <v>37</v>
      </c>
      <c r="E497" s="7" t="s">
        <v>30</v>
      </c>
      <c r="F497" s="7">
        <v>30375281</v>
      </c>
      <c r="G497" s="13" t="s">
        <v>45</v>
      </c>
      <c r="H497" s="20" t="s">
        <v>88</v>
      </c>
      <c r="I497" s="7" t="s">
        <v>69</v>
      </c>
      <c r="J497" s="20">
        <v>5</v>
      </c>
      <c r="K497" s="7">
        <v>5</v>
      </c>
      <c r="L497" s="20">
        <v>1</v>
      </c>
      <c r="M497" s="7">
        <v>3</v>
      </c>
      <c r="N497" s="21"/>
      <c r="O497" s="21"/>
      <c r="P497" s="20">
        <v>5</v>
      </c>
      <c r="Q497" s="7">
        <v>5</v>
      </c>
      <c r="R497" s="20">
        <v>5</v>
      </c>
      <c r="S497" s="7">
        <v>3</v>
      </c>
      <c r="T497" s="16">
        <f t="shared" si="35"/>
        <v>16</v>
      </c>
      <c r="U497" s="7">
        <f t="shared" si="36"/>
        <v>16</v>
      </c>
      <c r="V497" s="17">
        <f t="shared" si="37"/>
        <v>16</v>
      </c>
      <c r="W497" s="7">
        <f t="shared" si="38"/>
        <v>0</v>
      </c>
      <c r="X497" s="7" t="str">
        <f>IF(W497&gt;([1]calculations!$B$1+[1]calculations!$B$2),"YES","")</f>
        <v/>
      </c>
      <c r="Y497" s="7" t="str">
        <f>IF($X497="YES",VLOOKUP($F497,'[1]Editors Rescore'!$F$2:$M$103,8,FALSE),"")</f>
        <v/>
      </c>
      <c r="Z497" s="18">
        <f t="shared" si="39"/>
        <v>16</v>
      </c>
    </row>
    <row r="498" spans="1:26" ht="30" x14ac:dyDescent="0.25">
      <c r="A498" s="10" t="s">
        <v>1271</v>
      </c>
      <c r="B498" s="10" t="s">
        <v>1272</v>
      </c>
      <c r="C498" s="10" t="s">
        <v>858</v>
      </c>
      <c r="D498" s="13" t="s">
        <v>29</v>
      </c>
      <c r="E498" s="13" t="s">
        <v>38</v>
      </c>
      <c r="F498" s="13">
        <v>30169662</v>
      </c>
      <c r="G498" s="13" t="s">
        <v>72</v>
      </c>
      <c r="H498" s="20" t="s">
        <v>73</v>
      </c>
      <c r="I498" s="7" t="s">
        <v>74</v>
      </c>
      <c r="J498" s="21"/>
      <c r="K498" s="21"/>
      <c r="L498" s="20">
        <v>3</v>
      </c>
      <c r="M498" s="7">
        <v>3</v>
      </c>
      <c r="N498" s="20">
        <v>0</v>
      </c>
      <c r="O498" s="7">
        <v>0</v>
      </c>
      <c r="P498" s="20">
        <v>5</v>
      </c>
      <c r="Q498" s="7">
        <v>2</v>
      </c>
      <c r="R498" s="20">
        <v>4</v>
      </c>
      <c r="S498" s="7">
        <v>1</v>
      </c>
      <c r="T498" s="16">
        <f t="shared" si="35"/>
        <v>12</v>
      </c>
      <c r="U498" s="7">
        <f t="shared" si="36"/>
        <v>6</v>
      </c>
      <c r="V498" s="17">
        <f t="shared" si="37"/>
        <v>9</v>
      </c>
      <c r="W498" s="7">
        <f t="shared" si="38"/>
        <v>6</v>
      </c>
      <c r="X498" s="7" t="str">
        <f>IF(W498&gt;([1]calculations!$B$1+[1]calculations!$B$2),"YES","")</f>
        <v>YES</v>
      </c>
      <c r="Y498" s="7">
        <f>IF($X498="YES",VLOOKUP($F498,'[1]Editors Rescore'!$F$2:$M$103,8,FALSE),"")</f>
        <v>5</v>
      </c>
      <c r="Z498" s="18">
        <f t="shared" si="39"/>
        <v>7.666666666666667</v>
      </c>
    </row>
    <row r="499" spans="1:26" ht="30" x14ac:dyDescent="0.25">
      <c r="A499" s="10" t="s">
        <v>1273</v>
      </c>
      <c r="B499" s="23" t="s">
        <v>1274</v>
      </c>
      <c r="C499" s="23" t="s">
        <v>275</v>
      </c>
      <c r="D499" s="13" t="s">
        <v>51</v>
      </c>
      <c r="E499" s="13" t="s">
        <v>38</v>
      </c>
      <c r="F499" s="55">
        <v>30463777</v>
      </c>
      <c r="G499" s="13" t="s">
        <v>45</v>
      </c>
      <c r="H499" s="20" t="s">
        <v>47</v>
      </c>
      <c r="I499" s="7" t="s">
        <v>88</v>
      </c>
      <c r="J499" s="21"/>
      <c r="K499" s="21"/>
      <c r="L499" s="20">
        <v>2</v>
      </c>
      <c r="M499" s="7">
        <v>3</v>
      </c>
      <c r="N499" s="20">
        <v>4</v>
      </c>
      <c r="O499" s="7">
        <v>4</v>
      </c>
      <c r="P499" s="20">
        <v>3</v>
      </c>
      <c r="Q499" s="7">
        <v>5</v>
      </c>
      <c r="R499" s="20">
        <v>1</v>
      </c>
      <c r="S499" s="7">
        <v>5</v>
      </c>
      <c r="T499" s="16">
        <f t="shared" si="35"/>
        <v>10</v>
      </c>
      <c r="U499" s="7">
        <f t="shared" si="36"/>
        <v>17</v>
      </c>
      <c r="V499" s="17">
        <f t="shared" si="37"/>
        <v>13.5</v>
      </c>
      <c r="W499" s="7">
        <f t="shared" si="38"/>
        <v>7</v>
      </c>
      <c r="X499" s="7" t="str">
        <f>IF(W499&gt;([1]calculations!$B$1+[1]calculations!$B$2),"YES","")</f>
        <v>YES</v>
      </c>
      <c r="Y499" s="7">
        <f>IF($X499="YES",VLOOKUP($F499,'[1]Editors Rescore'!$F$2:$M$103,8,FALSE),"")</f>
        <v>16</v>
      </c>
      <c r="Z499" s="18">
        <f t="shared" si="39"/>
        <v>14.333333333333334</v>
      </c>
    </row>
    <row r="500" spans="1:26" ht="45" x14ac:dyDescent="0.25">
      <c r="A500" s="22" t="s">
        <v>1275</v>
      </c>
      <c r="B500" s="10" t="s">
        <v>1276</v>
      </c>
      <c r="C500" s="10" t="s">
        <v>172</v>
      </c>
      <c r="D500" s="7" t="s">
        <v>37</v>
      </c>
      <c r="E500" s="7" t="s">
        <v>38</v>
      </c>
      <c r="F500" s="7">
        <v>30456150</v>
      </c>
      <c r="G500" s="7" t="s">
        <v>31</v>
      </c>
      <c r="H500" s="25" t="s">
        <v>33</v>
      </c>
      <c r="I500" s="7" t="s">
        <v>65</v>
      </c>
      <c r="J500" s="21"/>
      <c r="K500" s="21"/>
      <c r="L500" s="25">
        <v>3</v>
      </c>
      <c r="M500" s="7">
        <v>2</v>
      </c>
      <c r="N500" s="25">
        <v>4</v>
      </c>
      <c r="O500" s="7">
        <v>4</v>
      </c>
      <c r="P500" s="25">
        <v>3</v>
      </c>
      <c r="Q500" s="7">
        <v>3</v>
      </c>
      <c r="R500" s="25">
        <v>3</v>
      </c>
      <c r="S500" s="7">
        <v>3</v>
      </c>
      <c r="T500" s="16">
        <f t="shared" si="35"/>
        <v>13</v>
      </c>
      <c r="U500" s="7">
        <f t="shared" si="36"/>
        <v>12</v>
      </c>
      <c r="V500" s="17">
        <f t="shared" si="37"/>
        <v>12.5</v>
      </c>
      <c r="W500" s="7">
        <f t="shared" si="38"/>
        <v>1</v>
      </c>
      <c r="X500" s="7" t="str">
        <f>IF(W500&gt;([1]calculations!$B$1+[1]calculations!$B$2),"YES","")</f>
        <v/>
      </c>
      <c r="Y500" s="7" t="str">
        <f>IF($X500="YES",VLOOKUP($F500,'[1]Editors Rescore'!$F$2:$M$103,8,FALSE),"")</f>
        <v/>
      </c>
      <c r="Z500" s="18">
        <f t="shared" si="39"/>
        <v>12.5</v>
      </c>
    </row>
    <row r="501" spans="1:26" ht="45" x14ac:dyDescent="0.25">
      <c r="A501" s="33" t="s">
        <v>1277</v>
      </c>
      <c r="B501" s="23" t="s">
        <v>1278</v>
      </c>
      <c r="C501" s="44" t="s">
        <v>309</v>
      </c>
      <c r="D501" s="7" t="s">
        <v>29</v>
      </c>
      <c r="E501" s="7" t="s">
        <v>38</v>
      </c>
      <c r="F501" s="7">
        <v>29559022</v>
      </c>
      <c r="G501" s="7" t="s">
        <v>56</v>
      </c>
      <c r="H501" s="20" t="s">
        <v>61</v>
      </c>
      <c r="I501" s="7" t="s">
        <v>57</v>
      </c>
      <c r="J501" s="21"/>
      <c r="K501" s="21"/>
      <c r="L501" s="20">
        <v>4</v>
      </c>
      <c r="M501" s="7">
        <v>3</v>
      </c>
      <c r="N501" s="20">
        <v>3</v>
      </c>
      <c r="O501" s="7">
        <v>4</v>
      </c>
      <c r="P501" s="20">
        <v>5</v>
      </c>
      <c r="Q501" s="7">
        <v>3</v>
      </c>
      <c r="R501" s="20">
        <v>5</v>
      </c>
      <c r="S501" s="7">
        <v>3</v>
      </c>
      <c r="T501" s="16">
        <f t="shared" si="35"/>
        <v>17</v>
      </c>
      <c r="U501" s="7">
        <f t="shared" si="36"/>
        <v>13</v>
      </c>
      <c r="V501" s="17">
        <f t="shared" si="37"/>
        <v>15</v>
      </c>
      <c r="W501" s="7">
        <f t="shared" si="38"/>
        <v>4</v>
      </c>
      <c r="X501" s="7" t="str">
        <f>IF(W501&gt;([1]calculations!$B$1+[1]calculations!$B$2),"YES","")</f>
        <v/>
      </c>
      <c r="Y501" s="7" t="str">
        <f>IF($X501="YES",VLOOKUP($F501,'[1]Editors Rescore'!$F$2:$M$103,8,FALSE),"")</f>
        <v/>
      </c>
      <c r="Z501" s="18">
        <f t="shared" si="39"/>
        <v>15</v>
      </c>
    </row>
    <row r="502" spans="1:26" ht="45" x14ac:dyDescent="0.25">
      <c r="A502" s="33" t="s">
        <v>1279</v>
      </c>
      <c r="B502" s="23" t="s">
        <v>1280</v>
      </c>
      <c r="C502" s="44" t="s">
        <v>821</v>
      </c>
      <c r="D502" s="7" t="s">
        <v>37</v>
      </c>
      <c r="E502" s="7" t="s">
        <v>38</v>
      </c>
      <c r="F502" s="7">
        <v>29725178</v>
      </c>
      <c r="G502" s="7" t="s">
        <v>31</v>
      </c>
      <c r="H502" s="20" t="s">
        <v>32</v>
      </c>
      <c r="I502" s="7" t="s">
        <v>33</v>
      </c>
      <c r="J502" s="21"/>
      <c r="K502" s="21"/>
      <c r="L502" s="20">
        <v>4</v>
      </c>
      <c r="M502" s="7">
        <v>4</v>
      </c>
      <c r="N502" s="20">
        <v>4</v>
      </c>
      <c r="O502" s="7">
        <v>4</v>
      </c>
      <c r="P502" s="20">
        <v>3</v>
      </c>
      <c r="Q502" s="7">
        <v>3</v>
      </c>
      <c r="R502" s="20">
        <v>4</v>
      </c>
      <c r="S502" s="7">
        <v>3</v>
      </c>
      <c r="T502" s="16">
        <f t="shared" si="35"/>
        <v>15</v>
      </c>
      <c r="U502" s="7">
        <f t="shared" si="36"/>
        <v>14</v>
      </c>
      <c r="V502" s="17">
        <f t="shared" si="37"/>
        <v>14.5</v>
      </c>
      <c r="W502" s="7">
        <f t="shared" si="38"/>
        <v>1</v>
      </c>
      <c r="X502" s="7" t="str">
        <f>IF(W502&gt;([1]calculations!$B$1+[1]calculations!$B$2),"YES","")</f>
        <v/>
      </c>
      <c r="Y502" s="7" t="str">
        <f>IF($X502="YES",VLOOKUP($F502,'[1]Editors Rescore'!$F$2:$M$103,8,FALSE),"")</f>
        <v/>
      </c>
      <c r="Z502" s="18">
        <f t="shared" si="39"/>
        <v>14.5</v>
      </c>
    </row>
    <row r="503" spans="1:26" ht="30" x14ac:dyDescent="0.25">
      <c r="A503" s="22" t="s">
        <v>1281</v>
      </c>
      <c r="B503" s="23" t="s">
        <v>1282</v>
      </c>
      <c r="C503" s="23" t="s">
        <v>142</v>
      </c>
      <c r="D503" s="7" t="s">
        <v>37</v>
      </c>
      <c r="E503" s="7" t="s">
        <v>30</v>
      </c>
      <c r="F503" s="7">
        <v>29627659</v>
      </c>
      <c r="G503" s="13" t="s">
        <v>45</v>
      </c>
      <c r="H503" s="20" t="s">
        <v>46</v>
      </c>
      <c r="I503" s="7" t="s">
        <v>47</v>
      </c>
      <c r="J503" s="20">
        <v>4</v>
      </c>
      <c r="K503" s="7">
        <v>4</v>
      </c>
      <c r="L503" s="20">
        <v>0</v>
      </c>
      <c r="M503" s="7">
        <v>1</v>
      </c>
      <c r="N503" s="21"/>
      <c r="O503" s="21"/>
      <c r="P503" s="20">
        <v>5</v>
      </c>
      <c r="Q503" s="7">
        <v>0</v>
      </c>
      <c r="R503" s="20">
        <v>5</v>
      </c>
      <c r="S503" s="7">
        <v>1</v>
      </c>
      <c r="T503" s="16">
        <f t="shared" si="35"/>
        <v>14</v>
      </c>
      <c r="U503" s="7">
        <f t="shared" si="36"/>
        <v>6</v>
      </c>
      <c r="V503" s="17">
        <f t="shared" si="37"/>
        <v>10</v>
      </c>
      <c r="W503" s="7">
        <f t="shared" si="38"/>
        <v>8</v>
      </c>
      <c r="X503" s="7" t="str">
        <f>IF(W503&gt;([1]calculations!$B$1+[1]calculations!$B$2),"YES","")</f>
        <v>YES</v>
      </c>
      <c r="Y503" s="7">
        <f>IF($X503="YES",VLOOKUP($F503,'[1]Editors Rescore'!$F$2:$M$103,8,FALSE),"")</f>
        <v>8</v>
      </c>
      <c r="Z503" s="18">
        <f t="shared" si="39"/>
        <v>9.3333333333333339</v>
      </c>
    </row>
    <row r="504" spans="1:26" ht="30" x14ac:dyDescent="0.25">
      <c r="A504" s="22" t="s">
        <v>1283</v>
      </c>
      <c r="B504" s="10" t="s">
        <v>1284</v>
      </c>
      <c r="C504" s="10" t="s">
        <v>547</v>
      </c>
      <c r="D504" s="7" t="s">
        <v>37</v>
      </c>
      <c r="E504" s="7" t="s">
        <v>38</v>
      </c>
      <c r="F504" s="7">
        <v>27749807</v>
      </c>
      <c r="G504" s="7" t="s">
        <v>82</v>
      </c>
      <c r="H504" s="20" t="s">
        <v>83</v>
      </c>
      <c r="I504" s="7" t="s">
        <v>84</v>
      </c>
      <c r="J504" s="21"/>
      <c r="K504" s="21"/>
      <c r="L504" s="20">
        <v>3</v>
      </c>
      <c r="M504" s="7">
        <v>3</v>
      </c>
      <c r="N504" s="20">
        <v>0</v>
      </c>
      <c r="O504" s="7">
        <v>3</v>
      </c>
      <c r="P504" s="20">
        <v>3</v>
      </c>
      <c r="Q504" s="7">
        <v>1</v>
      </c>
      <c r="R504" s="20">
        <v>3</v>
      </c>
      <c r="S504" s="7">
        <v>1</v>
      </c>
      <c r="T504" s="16">
        <f t="shared" si="35"/>
        <v>9</v>
      </c>
      <c r="U504" s="7">
        <f t="shared" si="36"/>
        <v>8</v>
      </c>
      <c r="V504" s="17">
        <f t="shared" si="37"/>
        <v>8.5</v>
      </c>
      <c r="W504" s="7">
        <f t="shared" si="38"/>
        <v>1</v>
      </c>
      <c r="X504" s="7" t="str">
        <f>IF(W504&gt;([1]calculations!$B$1+[1]calculations!$B$2),"YES","")</f>
        <v/>
      </c>
      <c r="Y504" s="7" t="str">
        <f>IF($X504="YES",VLOOKUP($F504,'[1]Editors Rescore'!$F$2:$M$103,8,FALSE),"")</f>
        <v/>
      </c>
      <c r="Z504" s="18">
        <f t="shared" si="39"/>
        <v>8.5</v>
      </c>
    </row>
    <row r="505" spans="1:26" ht="45" x14ac:dyDescent="0.25">
      <c r="A505" s="33" t="s">
        <v>1285</v>
      </c>
      <c r="B505" s="23" t="s">
        <v>1286</v>
      </c>
      <c r="C505" s="23" t="s">
        <v>121</v>
      </c>
      <c r="D505" s="7" t="s">
        <v>37</v>
      </c>
      <c r="E505" s="7" t="s">
        <v>38</v>
      </c>
      <c r="F505" s="7">
        <v>29536212</v>
      </c>
      <c r="G505" s="7" t="s">
        <v>56</v>
      </c>
      <c r="H505" s="20" t="s">
        <v>61</v>
      </c>
      <c r="I505" s="7" t="s">
        <v>57</v>
      </c>
      <c r="J505" s="21"/>
      <c r="K505" s="21"/>
      <c r="L505" s="20">
        <v>4</v>
      </c>
      <c r="M505" s="7">
        <v>4</v>
      </c>
      <c r="N505" s="20">
        <v>4</v>
      </c>
      <c r="O505" s="7">
        <v>4</v>
      </c>
      <c r="P505" s="20">
        <v>3</v>
      </c>
      <c r="Q505" s="7">
        <v>3</v>
      </c>
      <c r="R505" s="20">
        <v>3</v>
      </c>
      <c r="S505" s="7">
        <v>3</v>
      </c>
      <c r="T505" s="16">
        <f t="shared" si="35"/>
        <v>14</v>
      </c>
      <c r="U505" s="7">
        <f t="shared" si="36"/>
        <v>14</v>
      </c>
      <c r="V505" s="17">
        <f t="shared" si="37"/>
        <v>14</v>
      </c>
      <c r="W505" s="7">
        <f t="shared" si="38"/>
        <v>0</v>
      </c>
      <c r="X505" s="7" t="str">
        <f>IF(W505&gt;([1]calculations!$B$1+[1]calculations!$B$2),"YES","")</f>
        <v/>
      </c>
      <c r="Y505" s="7" t="str">
        <f>IF($X505="YES",VLOOKUP($F505,'[1]Editors Rescore'!$F$2:$M$103,8,FALSE),"")</f>
        <v/>
      </c>
      <c r="Z505" s="18">
        <f t="shared" si="39"/>
        <v>14</v>
      </c>
    </row>
    <row r="506" spans="1:26" ht="30" x14ac:dyDescent="0.25">
      <c r="A506" s="10" t="s">
        <v>1287</v>
      </c>
      <c r="B506" s="10" t="s">
        <v>1288</v>
      </c>
      <c r="C506" s="10" t="s">
        <v>1289</v>
      </c>
      <c r="D506" s="13" t="s">
        <v>37</v>
      </c>
      <c r="E506" s="13" t="s">
        <v>38</v>
      </c>
      <c r="F506" s="13">
        <v>29478066</v>
      </c>
      <c r="G506" s="13" t="s">
        <v>72</v>
      </c>
      <c r="H506" s="20" t="s">
        <v>73</v>
      </c>
      <c r="I506" s="7" t="s">
        <v>74</v>
      </c>
      <c r="J506" s="21"/>
      <c r="K506" s="21"/>
      <c r="L506" s="20">
        <v>4</v>
      </c>
      <c r="M506" s="7">
        <v>3</v>
      </c>
      <c r="N506" s="20">
        <v>4</v>
      </c>
      <c r="O506" s="7">
        <v>4</v>
      </c>
      <c r="P506" s="20">
        <v>5</v>
      </c>
      <c r="Q506" s="7">
        <v>2</v>
      </c>
      <c r="R506" s="20">
        <v>5</v>
      </c>
      <c r="S506" s="7">
        <v>3</v>
      </c>
      <c r="T506" s="16">
        <f t="shared" si="35"/>
        <v>18</v>
      </c>
      <c r="U506" s="7">
        <f t="shared" si="36"/>
        <v>12</v>
      </c>
      <c r="V506" s="17">
        <f t="shared" si="37"/>
        <v>15</v>
      </c>
      <c r="W506" s="7">
        <f t="shared" si="38"/>
        <v>6</v>
      </c>
      <c r="X506" s="7" t="str">
        <f>IF(W506&gt;([1]calculations!$B$1+[1]calculations!$B$2),"YES","")</f>
        <v>YES</v>
      </c>
      <c r="Y506" s="7">
        <f>IF($X506="YES",VLOOKUP($F506,'[1]Editors Rescore'!$F$2:$M$103,8,FALSE),"")</f>
        <v>16</v>
      </c>
      <c r="Z506" s="18">
        <f t="shared" si="39"/>
        <v>15.333333333333334</v>
      </c>
    </row>
    <row r="507" spans="1:26" ht="30" x14ac:dyDescent="0.25">
      <c r="A507" s="10" t="s">
        <v>1290</v>
      </c>
      <c r="B507" s="10" t="s">
        <v>1291</v>
      </c>
      <c r="C507" s="10" t="s">
        <v>1292</v>
      </c>
      <c r="D507" s="13" t="s">
        <v>29</v>
      </c>
      <c r="E507" s="13" t="s">
        <v>38</v>
      </c>
      <c r="F507" s="13">
        <v>29440876</v>
      </c>
      <c r="G507" s="13" t="s">
        <v>39</v>
      </c>
      <c r="H507" s="20" t="s">
        <v>40</v>
      </c>
      <c r="I507" s="7" t="s">
        <v>41</v>
      </c>
      <c r="J507" s="21"/>
      <c r="K507" s="21"/>
      <c r="L507" s="20">
        <v>4</v>
      </c>
      <c r="M507" s="7">
        <v>4</v>
      </c>
      <c r="N507" s="20">
        <v>4</v>
      </c>
      <c r="O507" s="7">
        <v>4</v>
      </c>
      <c r="P507" s="20">
        <v>3</v>
      </c>
      <c r="Q507" s="7">
        <v>3</v>
      </c>
      <c r="R507" s="20">
        <v>3</v>
      </c>
      <c r="S507" s="7">
        <v>5</v>
      </c>
      <c r="T507" s="16">
        <f t="shared" si="35"/>
        <v>14</v>
      </c>
      <c r="U507" s="7">
        <f t="shared" si="36"/>
        <v>16</v>
      </c>
      <c r="V507" s="17">
        <f t="shared" si="37"/>
        <v>15</v>
      </c>
      <c r="W507" s="7">
        <f t="shared" si="38"/>
        <v>2</v>
      </c>
      <c r="X507" s="7" t="str">
        <f>IF(W507&gt;([1]calculations!$B$1+[1]calculations!$B$2),"YES","")</f>
        <v/>
      </c>
      <c r="Y507" s="7" t="str">
        <f>IF($X507="YES",VLOOKUP($F507,'[1]Editors Rescore'!$F$2:$M$103,8,FALSE),"")</f>
        <v/>
      </c>
      <c r="Z507" s="18">
        <f t="shared" si="39"/>
        <v>15</v>
      </c>
    </row>
    <row r="508" spans="1:26" ht="30" x14ac:dyDescent="0.25">
      <c r="A508" s="22" t="s">
        <v>1293</v>
      </c>
      <c r="B508" s="10" t="s">
        <v>1294</v>
      </c>
      <c r="C508" s="10" t="s">
        <v>1295</v>
      </c>
      <c r="D508" s="7" t="s">
        <v>51</v>
      </c>
      <c r="E508" s="7" t="s">
        <v>30</v>
      </c>
      <c r="F508" s="7">
        <v>30253444</v>
      </c>
      <c r="G508" s="7" t="s">
        <v>82</v>
      </c>
      <c r="H508" s="14" t="s">
        <v>83</v>
      </c>
      <c r="I508" s="7" t="s">
        <v>84</v>
      </c>
      <c r="J508" s="14">
        <v>4</v>
      </c>
      <c r="K508" s="7">
        <v>3</v>
      </c>
      <c r="L508" s="14">
        <v>0</v>
      </c>
      <c r="M508" s="7">
        <v>0</v>
      </c>
      <c r="N508" s="15"/>
      <c r="O508" s="15"/>
      <c r="P508" s="14">
        <v>2</v>
      </c>
      <c r="Q508" s="7">
        <v>4</v>
      </c>
      <c r="R508" s="14">
        <v>1</v>
      </c>
      <c r="S508" s="7">
        <v>0</v>
      </c>
      <c r="T508" s="16">
        <f t="shared" si="35"/>
        <v>7</v>
      </c>
      <c r="U508" s="7">
        <f t="shared" si="36"/>
        <v>7</v>
      </c>
      <c r="V508" s="17">
        <f t="shared" si="37"/>
        <v>7</v>
      </c>
      <c r="W508" s="7">
        <f t="shared" si="38"/>
        <v>0</v>
      </c>
      <c r="X508" s="7" t="str">
        <f>IF(W508&gt;([1]calculations!$B$1+[1]calculations!$B$2),"YES","")</f>
        <v/>
      </c>
      <c r="Y508" s="7" t="str">
        <f>IF($X508="YES",VLOOKUP($F508,'[1]Editors Rescore'!$F$2:$M$103,8,FALSE),"")</f>
        <v/>
      </c>
      <c r="Z508" s="18">
        <f t="shared" si="39"/>
        <v>7</v>
      </c>
    </row>
    <row r="509" spans="1:26" ht="30" x14ac:dyDescent="0.25">
      <c r="A509" s="10" t="s">
        <v>1296</v>
      </c>
      <c r="B509" s="10" t="s">
        <v>1297</v>
      </c>
      <c r="C509" s="10" t="s">
        <v>1298</v>
      </c>
      <c r="D509" s="13" t="s">
        <v>37</v>
      </c>
      <c r="E509" s="13" t="s">
        <v>38</v>
      </c>
      <c r="F509" s="13">
        <v>29471158</v>
      </c>
      <c r="G509" s="13" t="s">
        <v>39</v>
      </c>
      <c r="H509" s="20" t="s">
        <v>40</v>
      </c>
      <c r="I509" s="7" t="s">
        <v>41</v>
      </c>
      <c r="J509" s="21"/>
      <c r="K509" s="21"/>
      <c r="L509" s="20">
        <v>3</v>
      </c>
      <c r="M509" s="7">
        <v>4</v>
      </c>
      <c r="N509" s="20">
        <v>4</v>
      </c>
      <c r="O509" s="7">
        <v>4</v>
      </c>
      <c r="P509" s="20">
        <v>4</v>
      </c>
      <c r="Q509" s="7">
        <v>5</v>
      </c>
      <c r="R509" s="20">
        <v>3</v>
      </c>
      <c r="S509" s="7">
        <v>5</v>
      </c>
      <c r="T509" s="16">
        <f t="shared" si="35"/>
        <v>14</v>
      </c>
      <c r="U509" s="7">
        <f t="shared" si="36"/>
        <v>18</v>
      </c>
      <c r="V509" s="17">
        <f t="shared" si="37"/>
        <v>16</v>
      </c>
      <c r="W509" s="7">
        <f t="shared" si="38"/>
        <v>4</v>
      </c>
      <c r="X509" s="7" t="str">
        <f>IF(W509&gt;([1]calculations!$B$1+[1]calculations!$B$2),"YES","")</f>
        <v/>
      </c>
      <c r="Y509" s="7" t="str">
        <f>IF($X509="YES",VLOOKUP($F509,'[1]Editors Rescore'!$F$2:$M$103,8,FALSE),"")</f>
        <v/>
      </c>
      <c r="Z509" s="18">
        <f t="shared" si="39"/>
        <v>16</v>
      </c>
    </row>
    <row r="510" spans="1:26" ht="30" x14ac:dyDescent="0.25">
      <c r="A510" s="33" t="s">
        <v>1299</v>
      </c>
      <c r="B510" s="10" t="s">
        <v>1300</v>
      </c>
      <c r="C510" s="10" t="s">
        <v>1301</v>
      </c>
      <c r="D510" s="13" t="s">
        <v>37</v>
      </c>
      <c r="E510" s="13" t="s">
        <v>38</v>
      </c>
      <c r="F510" s="13">
        <v>29650182</v>
      </c>
      <c r="G510" s="13" t="s">
        <v>45</v>
      </c>
      <c r="H510" s="20" t="s">
        <v>69</v>
      </c>
      <c r="I510" s="7" t="s">
        <v>46</v>
      </c>
      <c r="J510" s="21"/>
      <c r="K510" s="21"/>
      <c r="L510" s="16">
        <v>3</v>
      </c>
      <c r="M510" s="62">
        <v>3</v>
      </c>
      <c r="N510" s="16">
        <v>3</v>
      </c>
      <c r="O510" s="62">
        <v>4</v>
      </c>
      <c r="P510" s="16">
        <v>3</v>
      </c>
      <c r="Q510" s="62">
        <v>3</v>
      </c>
      <c r="R510" s="16">
        <v>4</v>
      </c>
      <c r="S510" s="62">
        <v>1</v>
      </c>
      <c r="T510" s="16">
        <f t="shared" si="35"/>
        <v>13</v>
      </c>
      <c r="U510" s="7">
        <f t="shared" si="36"/>
        <v>11</v>
      </c>
      <c r="V510" s="17">
        <f t="shared" si="37"/>
        <v>12</v>
      </c>
      <c r="W510" s="7">
        <f t="shared" si="38"/>
        <v>2</v>
      </c>
      <c r="X510" s="7" t="str">
        <f>IF(W510&gt;([1]calculations!$B$1+[1]calculations!$B$2),"YES","")</f>
        <v/>
      </c>
      <c r="Y510" s="7" t="str">
        <f>IF($X510="YES",VLOOKUP($F510,'[1]Editors Rescore'!$F$2:$M$103,8,FALSE),"")</f>
        <v/>
      </c>
      <c r="Z510" s="18">
        <f t="shared" si="39"/>
        <v>12</v>
      </c>
    </row>
    <row r="511" spans="1:26" ht="30" x14ac:dyDescent="0.25">
      <c r="A511" s="10" t="s">
        <v>1302</v>
      </c>
      <c r="B511" s="23" t="s">
        <v>1303</v>
      </c>
      <c r="C511" s="23" t="s">
        <v>139</v>
      </c>
      <c r="D511" s="13" t="s">
        <v>37</v>
      </c>
      <c r="E511" s="13" t="s">
        <v>38</v>
      </c>
      <c r="F511" s="7">
        <v>29625176</v>
      </c>
      <c r="G511" s="13" t="s">
        <v>45</v>
      </c>
      <c r="H511" s="20" t="s">
        <v>46</v>
      </c>
      <c r="I511" s="7" t="s">
        <v>47</v>
      </c>
      <c r="J511" s="21"/>
      <c r="K511" s="21"/>
      <c r="L511" s="16">
        <v>5</v>
      </c>
      <c r="M511" s="7">
        <v>5</v>
      </c>
      <c r="N511" s="16">
        <v>4</v>
      </c>
      <c r="O511" s="7">
        <v>4</v>
      </c>
      <c r="P511" s="16">
        <v>5</v>
      </c>
      <c r="Q511" s="7">
        <v>5</v>
      </c>
      <c r="R511" s="16">
        <v>5</v>
      </c>
      <c r="S511" s="7">
        <v>2</v>
      </c>
      <c r="T511" s="16">
        <f t="shared" si="35"/>
        <v>19</v>
      </c>
      <c r="U511" s="7">
        <f t="shared" si="36"/>
        <v>16</v>
      </c>
      <c r="V511" s="17">
        <f t="shared" si="37"/>
        <v>17.5</v>
      </c>
      <c r="W511" s="7">
        <f t="shared" si="38"/>
        <v>3</v>
      </c>
      <c r="X511" s="7" t="str">
        <f>IF(W511&gt;([1]calculations!$B$1+[1]calculations!$B$2),"YES","")</f>
        <v/>
      </c>
      <c r="Y511" s="7" t="str">
        <f>IF($X511="YES",VLOOKUP($F511,'[1]Editors Rescore'!$F$2:$M$103,8,FALSE),"")</f>
        <v/>
      </c>
      <c r="Z511" s="18">
        <f t="shared" si="39"/>
        <v>17.5</v>
      </c>
    </row>
    <row r="512" spans="1:26" ht="30" x14ac:dyDescent="0.25">
      <c r="A512" s="22" t="s">
        <v>1304</v>
      </c>
      <c r="B512" s="10" t="s">
        <v>1305</v>
      </c>
      <c r="C512" s="10" t="s">
        <v>1306</v>
      </c>
      <c r="D512" s="7" t="s">
        <v>37</v>
      </c>
      <c r="E512" s="7" t="s">
        <v>30</v>
      </c>
      <c r="F512" s="7">
        <v>29428589</v>
      </c>
      <c r="G512" s="7" t="s">
        <v>72</v>
      </c>
      <c r="H512" s="20" t="s">
        <v>74</v>
      </c>
      <c r="I512" s="7" t="s">
        <v>73</v>
      </c>
      <c r="J512" s="20">
        <v>5</v>
      </c>
      <c r="K512" s="7">
        <v>3</v>
      </c>
      <c r="L512" s="20">
        <v>0</v>
      </c>
      <c r="M512" s="7">
        <v>0</v>
      </c>
      <c r="N512" s="21"/>
      <c r="O512" s="21"/>
      <c r="P512" s="20">
        <v>3</v>
      </c>
      <c r="Q512" s="7">
        <v>5</v>
      </c>
      <c r="R512" s="20">
        <v>3</v>
      </c>
      <c r="S512" s="7">
        <v>0</v>
      </c>
      <c r="T512" s="16">
        <f t="shared" si="35"/>
        <v>11</v>
      </c>
      <c r="U512" s="7">
        <f t="shared" si="36"/>
        <v>8</v>
      </c>
      <c r="V512" s="17">
        <f t="shared" si="37"/>
        <v>9.5</v>
      </c>
      <c r="W512" s="7">
        <f t="shared" si="38"/>
        <v>3</v>
      </c>
      <c r="X512" s="7" t="str">
        <f>IF(W512&gt;([1]calculations!$B$1+[1]calculations!$B$2),"YES","")</f>
        <v/>
      </c>
      <c r="Y512" s="7" t="str">
        <f>IF($X512="YES",VLOOKUP($F512,'[1]Editors Rescore'!$F$2:$M$103,8,FALSE),"")</f>
        <v/>
      </c>
      <c r="Z512" s="18">
        <f t="shared" si="39"/>
        <v>9.5</v>
      </c>
    </row>
    <row r="513" spans="1:26" ht="45" x14ac:dyDescent="0.25">
      <c r="A513" s="33" t="s">
        <v>1307</v>
      </c>
      <c r="B513" s="23" t="s">
        <v>1308</v>
      </c>
      <c r="C513" s="23" t="s">
        <v>1309</v>
      </c>
      <c r="D513" s="7" t="s">
        <v>51</v>
      </c>
      <c r="E513" s="7" t="s">
        <v>38</v>
      </c>
      <c r="F513" s="7">
        <v>29541765</v>
      </c>
      <c r="G513" s="7" t="s">
        <v>56</v>
      </c>
      <c r="H513" s="20" t="s">
        <v>61</v>
      </c>
      <c r="I513" s="7" t="s">
        <v>57</v>
      </c>
      <c r="J513" s="21"/>
      <c r="K513" s="21"/>
      <c r="L513" s="59">
        <v>4</v>
      </c>
      <c r="M513" s="7">
        <v>4</v>
      </c>
      <c r="N513" s="59">
        <v>3</v>
      </c>
      <c r="O513" s="7">
        <v>4</v>
      </c>
      <c r="P513" s="59">
        <v>2</v>
      </c>
      <c r="Q513" s="7">
        <v>5</v>
      </c>
      <c r="R513" s="59">
        <v>1</v>
      </c>
      <c r="S513" s="7">
        <v>3</v>
      </c>
      <c r="T513" s="16">
        <f t="shared" si="35"/>
        <v>10</v>
      </c>
      <c r="U513" s="7">
        <f t="shared" si="36"/>
        <v>16</v>
      </c>
      <c r="V513" s="17">
        <f t="shared" si="37"/>
        <v>13</v>
      </c>
      <c r="W513" s="7">
        <f t="shared" si="38"/>
        <v>6</v>
      </c>
      <c r="X513" s="7" t="str">
        <f>IF(W513&gt;([1]calculations!$B$1+[1]calculations!$B$2),"YES","")</f>
        <v>YES</v>
      </c>
      <c r="Y513" s="7">
        <f>IF($X513="YES",VLOOKUP($F513,'[1]Editors Rescore'!$F$2:$M$103,8,FALSE),"")</f>
        <v>10</v>
      </c>
      <c r="Z513" s="18">
        <f t="shared" si="39"/>
        <v>12</v>
      </c>
    </row>
    <row r="514" spans="1:26" ht="30" x14ac:dyDescent="0.25">
      <c r="A514" s="22" t="s">
        <v>1310</v>
      </c>
      <c r="B514" s="10" t="s">
        <v>1311</v>
      </c>
      <c r="C514" s="10" t="s">
        <v>172</v>
      </c>
      <c r="D514" s="7" t="s">
        <v>37</v>
      </c>
      <c r="E514" s="7" t="s">
        <v>38</v>
      </c>
      <c r="F514" s="7">
        <v>30456141</v>
      </c>
      <c r="G514" s="7" t="s">
        <v>31</v>
      </c>
      <c r="H514" s="25" t="s">
        <v>33</v>
      </c>
      <c r="I514" s="7" t="s">
        <v>65</v>
      </c>
      <c r="J514" s="21"/>
      <c r="K514" s="21"/>
      <c r="L514" s="25">
        <v>4</v>
      </c>
      <c r="M514" s="7">
        <v>4</v>
      </c>
      <c r="N514" s="25">
        <v>4</v>
      </c>
      <c r="O514" s="7">
        <v>4</v>
      </c>
      <c r="P514" s="25">
        <v>3</v>
      </c>
      <c r="Q514" s="7">
        <v>4</v>
      </c>
      <c r="R514" s="25">
        <v>3</v>
      </c>
      <c r="S514" s="7">
        <v>3</v>
      </c>
      <c r="T514" s="16">
        <f t="shared" si="35"/>
        <v>14</v>
      </c>
      <c r="U514" s="7">
        <f t="shared" si="36"/>
        <v>15</v>
      </c>
      <c r="V514" s="17">
        <f t="shared" si="37"/>
        <v>14.5</v>
      </c>
      <c r="W514" s="7">
        <f t="shared" si="38"/>
        <v>1</v>
      </c>
      <c r="X514" s="7" t="str">
        <f>IF(W514&gt;([1]calculations!$B$1+[1]calculations!$B$2),"YES","")</f>
        <v/>
      </c>
      <c r="Y514" s="7" t="str">
        <f>IF($X514="YES",VLOOKUP($F514,'[1]Editors Rescore'!$F$2:$M$103,8,FALSE),"")</f>
        <v/>
      </c>
      <c r="Z514" s="18">
        <f t="shared" si="39"/>
        <v>14.5</v>
      </c>
    </row>
    <row r="515" spans="1:26" ht="30" x14ac:dyDescent="0.25">
      <c r="A515" s="22" t="s">
        <v>1312</v>
      </c>
      <c r="B515" s="10" t="s">
        <v>1313</v>
      </c>
      <c r="C515" s="10" t="s">
        <v>1314</v>
      </c>
      <c r="D515" s="7" t="s">
        <v>29</v>
      </c>
      <c r="E515" s="7" t="s">
        <v>30</v>
      </c>
      <c r="F515" s="7">
        <v>29998630</v>
      </c>
      <c r="G515" s="7" t="s">
        <v>39</v>
      </c>
      <c r="H515" s="20" t="s">
        <v>40</v>
      </c>
      <c r="I515" s="7" t="s">
        <v>41</v>
      </c>
      <c r="J515" s="20">
        <v>5</v>
      </c>
      <c r="K515" s="7">
        <v>5</v>
      </c>
      <c r="L515" s="20">
        <v>5</v>
      </c>
      <c r="M515" s="7">
        <v>3</v>
      </c>
      <c r="N515" s="21"/>
      <c r="O515" s="21"/>
      <c r="P515" s="20">
        <v>3</v>
      </c>
      <c r="Q515" s="7">
        <v>3</v>
      </c>
      <c r="R515" s="20">
        <v>5</v>
      </c>
      <c r="S515" s="7">
        <v>3</v>
      </c>
      <c r="T515" s="16">
        <f t="shared" si="35"/>
        <v>18</v>
      </c>
      <c r="U515" s="7">
        <f t="shared" si="36"/>
        <v>14</v>
      </c>
      <c r="V515" s="17">
        <f t="shared" ref="V515:V519" si="40">AVERAGE(T515:U515)</f>
        <v>16</v>
      </c>
      <c r="W515" s="7">
        <f t="shared" si="38"/>
        <v>4</v>
      </c>
      <c r="X515" s="7" t="str">
        <f>IF(W515&gt;([1]calculations!$B$1+[1]calculations!$B$2),"YES","")</f>
        <v/>
      </c>
      <c r="Y515" s="7" t="str">
        <f>IF($X515="YES",VLOOKUP($F515,'[1]Editors Rescore'!$F$2:$M$103,8,FALSE),"")</f>
        <v/>
      </c>
      <c r="Z515" s="18">
        <f t="shared" ref="Z515:Z519" si="41">IF(X515="YES",AVERAGE(T515,U515,Y515),V515)</f>
        <v>16</v>
      </c>
    </row>
    <row r="516" spans="1:26" ht="45" x14ac:dyDescent="0.25">
      <c r="A516" s="22" t="s">
        <v>1315</v>
      </c>
      <c r="B516" s="23" t="s">
        <v>1316</v>
      </c>
      <c r="C516" s="10" t="s">
        <v>225</v>
      </c>
      <c r="D516" s="7" t="s">
        <v>37</v>
      </c>
      <c r="E516" s="7" t="s">
        <v>38</v>
      </c>
      <c r="F516" s="7">
        <v>29362251</v>
      </c>
      <c r="G516" s="7" t="s">
        <v>82</v>
      </c>
      <c r="H516" s="20" t="s">
        <v>84</v>
      </c>
      <c r="I516" s="7" t="s">
        <v>109</v>
      </c>
      <c r="J516" s="21"/>
      <c r="K516" s="21"/>
      <c r="L516" s="20">
        <v>3</v>
      </c>
      <c r="M516" s="7">
        <v>4</v>
      </c>
      <c r="N516" s="20">
        <v>4</v>
      </c>
      <c r="O516" s="7">
        <v>4</v>
      </c>
      <c r="P516" s="20">
        <v>3</v>
      </c>
      <c r="Q516" s="7">
        <v>5</v>
      </c>
      <c r="R516" s="20">
        <v>0</v>
      </c>
      <c r="S516" s="7">
        <v>5</v>
      </c>
      <c r="T516" s="16">
        <f t="shared" si="35"/>
        <v>10</v>
      </c>
      <c r="U516" s="7">
        <f t="shared" si="36"/>
        <v>18</v>
      </c>
      <c r="V516" s="17">
        <f t="shared" si="40"/>
        <v>14</v>
      </c>
      <c r="W516" s="7">
        <f t="shared" si="38"/>
        <v>8</v>
      </c>
      <c r="X516" s="7" t="str">
        <f>IF(W516&gt;([1]calculations!$B$1+[1]calculations!$B$2),"YES","")</f>
        <v>YES</v>
      </c>
      <c r="Y516" s="7">
        <f>IF($X516="YES",VLOOKUP($F516,'[1]Editors Rescore'!$F$2:$M$103,8,FALSE),"")</f>
        <v>6</v>
      </c>
      <c r="Z516" s="18">
        <f t="shared" si="41"/>
        <v>11.333333333333334</v>
      </c>
    </row>
    <row r="517" spans="1:26" x14ac:dyDescent="0.25">
      <c r="B517" s="23" t="s">
        <v>1317</v>
      </c>
      <c r="C517" s="23" t="s">
        <v>1318</v>
      </c>
      <c r="D517" s="13" t="s">
        <v>29</v>
      </c>
      <c r="E517" s="13" t="s">
        <v>30</v>
      </c>
      <c r="G517" s="13" t="s">
        <v>326</v>
      </c>
      <c r="H517" s="20" t="s">
        <v>328</v>
      </c>
      <c r="I517" s="7" t="s">
        <v>327</v>
      </c>
      <c r="J517" s="20">
        <v>5</v>
      </c>
      <c r="K517" s="7">
        <v>5</v>
      </c>
      <c r="L517" s="16">
        <v>1</v>
      </c>
      <c r="M517" s="7">
        <v>0</v>
      </c>
      <c r="N517" s="21"/>
      <c r="O517" s="21"/>
      <c r="P517" s="16">
        <v>3</v>
      </c>
      <c r="Q517" s="7">
        <v>3</v>
      </c>
      <c r="R517" s="16">
        <v>2</v>
      </c>
      <c r="S517" s="7">
        <v>3</v>
      </c>
      <c r="T517" s="16">
        <f t="shared" si="35"/>
        <v>11</v>
      </c>
      <c r="U517" s="7">
        <f t="shared" si="36"/>
        <v>11</v>
      </c>
      <c r="V517" s="17">
        <f t="shared" si="40"/>
        <v>11</v>
      </c>
      <c r="W517" s="7">
        <f t="shared" si="38"/>
        <v>0</v>
      </c>
      <c r="X517" s="7" t="str">
        <f>IF(W517&gt;([1]calculations!$B$1+[1]calculations!$B$2),"YES","")</f>
        <v/>
      </c>
      <c r="Y517" s="7" t="str">
        <f>IF($X517="YES",VLOOKUP($F517,'[1]Editors Rescore'!$F$2:$M$103,8,FALSE),"")</f>
        <v/>
      </c>
      <c r="Z517" s="18">
        <f t="shared" si="41"/>
        <v>11</v>
      </c>
    </row>
    <row r="518" spans="1:26" ht="30" x14ac:dyDescent="0.25">
      <c r="B518" s="23" t="s">
        <v>1319</v>
      </c>
      <c r="C518" s="23" t="s">
        <v>1320</v>
      </c>
      <c r="D518" s="13" t="s">
        <v>29</v>
      </c>
      <c r="E518" s="13" t="s">
        <v>30</v>
      </c>
      <c r="G518" s="13" t="s">
        <v>326</v>
      </c>
      <c r="H518" s="20" t="s">
        <v>328</v>
      </c>
      <c r="I518" s="7" t="s">
        <v>327</v>
      </c>
      <c r="J518" s="20">
        <v>5</v>
      </c>
      <c r="K518" s="7">
        <v>5</v>
      </c>
      <c r="L518" s="16">
        <v>1</v>
      </c>
      <c r="M518" s="7">
        <v>0</v>
      </c>
      <c r="N518" s="21"/>
      <c r="O518" s="21"/>
      <c r="P518" s="16">
        <v>3</v>
      </c>
      <c r="Q518" s="7">
        <v>3</v>
      </c>
      <c r="R518" s="16">
        <v>2</v>
      </c>
      <c r="S518" s="7">
        <v>3</v>
      </c>
      <c r="T518" s="16">
        <f t="shared" si="35"/>
        <v>11</v>
      </c>
      <c r="U518" s="7">
        <f t="shared" si="36"/>
        <v>11</v>
      </c>
      <c r="V518" s="17">
        <f t="shared" si="40"/>
        <v>11</v>
      </c>
      <c r="W518" s="7">
        <f t="shared" si="38"/>
        <v>0</v>
      </c>
      <c r="X518" s="7" t="str">
        <f>IF(W518&gt;([1]calculations!$B$1+[1]calculations!$B$2),"YES","")</f>
        <v/>
      </c>
      <c r="Y518" s="7" t="str">
        <f>IF($X518="YES",VLOOKUP($F518,'[1]Editors Rescore'!$F$2:$M$103,8,FALSE),"")</f>
        <v/>
      </c>
      <c r="Z518" s="18">
        <f t="shared" si="41"/>
        <v>11</v>
      </c>
    </row>
    <row r="519" spans="1:26" ht="30" x14ac:dyDescent="0.25">
      <c r="B519" s="23" t="s">
        <v>1321</v>
      </c>
      <c r="C519" s="23" t="s">
        <v>1320</v>
      </c>
      <c r="D519" s="13" t="s">
        <v>29</v>
      </c>
      <c r="E519" s="13" t="s">
        <v>30</v>
      </c>
      <c r="G519" s="13" t="s">
        <v>326</v>
      </c>
      <c r="H519" s="20" t="s">
        <v>328</v>
      </c>
      <c r="I519" s="7" t="s">
        <v>327</v>
      </c>
      <c r="J519" s="20">
        <v>5</v>
      </c>
      <c r="K519" s="7">
        <v>5</v>
      </c>
      <c r="L519" s="16">
        <v>1</v>
      </c>
      <c r="M519" s="7">
        <v>0</v>
      </c>
      <c r="N519" s="21"/>
      <c r="O519" s="21"/>
      <c r="P519" s="16">
        <v>3</v>
      </c>
      <c r="Q519" s="7">
        <v>3</v>
      </c>
      <c r="R519" s="16">
        <v>2</v>
      </c>
      <c r="S519" s="7">
        <v>3</v>
      </c>
      <c r="T519" s="16">
        <f t="shared" si="35"/>
        <v>11</v>
      </c>
      <c r="U519" s="7">
        <f t="shared" si="36"/>
        <v>11</v>
      </c>
      <c r="V519" s="17">
        <f t="shared" si="40"/>
        <v>11</v>
      </c>
      <c r="W519" s="7">
        <f t="shared" si="38"/>
        <v>0</v>
      </c>
      <c r="X519" s="7" t="str">
        <f>IF(W519&gt;([1]calculations!$B$1+[1]calculations!$B$2),"YES","")</f>
        <v/>
      </c>
      <c r="Y519" s="7" t="str">
        <f>IF($X519="YES",VLOOKUP($F519,'[1]Editors Rescore'!$F$2:$M$103,8,FALSE),"")</f>
        <v/>
      </c>
      <c r="Z519" s="18">
        <f t="shared" si="41"/>
        <v>11</v>
      </c>
    </row>
  </sheetData>
  <printOptions gridLines="1"/>
  <pageMargins left="0.5" right="0.5" top="0.5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4D71-BDC3-4719-B147-73A311474877}">
  <dimension ref="A1:M10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625" defaultRowHeight="15" x14ac:dyDescent="0.25"/>
  <cols>
    <col min="1" max="1" width="21.75" style="23" bestFit="1" customWidth="1"/>
    <col min="2" max="2" width="52.375" style="23" customWidth="1"/>
    <col min="3" max="3" width="12.875" style="23" customWidth="1"/>
    <col min="4" max="4" width="10.125" style="13" customWidth="1"/>
    <col min="5" max="5" width="11.625" style="13" customWidth="1"/>
    <col min="6" max="6" width="11.125" style="13" bestFit="1" customWidth="1"/>
    <col min="7" max="7" width="10.125" style="13" customWidth="1"/>
    <col min="8" max="8" width="10.125" style="53" customWidth="1"/>
    <col min="9" max="9" width="10.125" style="7" customWidth="1"/>
    <col min="10" max="10" width="10.125" style="16" customWidth="1"/>
    <col min="11" max="11" width="10.125" style="7" customWidth="1"/>
    <col min="12" max="12" width="10.125" style="16" customWidth="1"/>
    <col min="13" max="13" width="10.625" style="7"/>
    <col min="14" max="16384" width="10.625" style="54"/>
  </cols>
  <sheetData>
    <row r="1" spans="1:13" s="9" customFormat="1" ht="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1322</v>
      </c>
      <c r="F1" s="2" t="s">
        <v>5</v>
      </c>
      <c r="G1" s="2" t="s">
        <v>6</v>
      </c>
      <c r="H1" s="3" t="s">
        <v>1323</v>
      </c>
      <c r="I1" s="2" t="s">
        <v>1324</v>
      </c>
      <c r="J1" s="5" t="s">
        <v>1325</v>
      </c>
      <c r="K1" s="2" t="s">
        <v>1326</v>
      </c>
      <c r="L1" s="5" t="s">
        <v>1327</v>
      </c>
      <c r="M1" s="7" t="s">
        <v>1328</v>
      </c>
    </row>
    <row r="2" spans="1:13" s="9" customFormat="1" ht="45" x14ac:dyDescent="0.2">
      <c r="A2" s="10" t="s">
        <v>53</v>
      </c>
      <c r="B2" s="10" t="s">
        <v>54</v>
      </c>
      <c r="C2" s="10" t="s">
        <v>55</v>
      </c>
      <c r="D2" s="13" t="s">
        <v>37</v>
      </c>
      <c r="E2" s="13" t="s">
        <v>38</v>
      </c>
      <c r="F2" s="24">
        <v>30270842</v>
      </c>
      <c r="G2" s="13" t="s">
        <v>326</v>
      </c>
      <c r="H2" s="21"/>
      <c r="I2" s="7">
        <v>3</v>
      </c>
      <c r="J2" s="20">
        <v>1</v>
      </c>
      <c r="K2" s="7">
        <v>3</v>
      </c>
      <c r="L2" s="20">
        <v>0</v>
      </c>
      <c r="M2" s="7">
        <f>IF(ISNUMBER(L2),SUM(H2:L2),"")</f>
        <v>7</v>
      </c>
    </row>
    <row r="3" spans="1:13" s="9" customFormat="1" ht="45" x14ac:dyDescent="0.2">
      <c r="A3" s="22" t="s">
        <v>66</v>
      </c>
      <c r="B3" s="10" t="s">
        <v>70</v>
      </c>
      <c r="C3" s="10" t="s">
        <v>71</v>
      </c>
      <c r="D3" s="7" t="s">
        <v>37</v>
      </c>
      <c r="E3" s="7" t="s">
        <v>30</v>
      </c>
      <c r="F3" s="7">
        <v>29495475</v>
      </c>
      <c r="G3" s="13" t="s">
        <v>72</v>
      </c>
      <c r="H3" s="20">
        <v>1</v>
      </c>
      <c r="I3" s="7">
        <v>0</v>
      </c>
      <c r="J3" s="21"/>
      <c r="K3" s="7">
        <v>3</v>
      </c>
      <c r="L3" s="20">
        <v>2</v>
      </c>
      <c r="M3" s="7">
        <f t="shared" ref="M3:M66" si="0">IF(ISNUMBER(L3),SUM(H3:L3),"")</f>
        <v>6</v>
      </c>
    </row>
    <row r="4" spans="1:13" s="9" customFormat="1" ht="30" x14ac:dyDescent="0.2">
      <c r="A4" s="22" t="s">
        <v>103</v>
      </c>
      <c r="B4" s="10" t="s">
        <v>104</v>
      </c>
      <c r="C4" s="10" t="s">
        <v>105</v>
      </c>
      <c r="D4" s="7" t="s">
        <v>37</v>
      </c>
      <c r="E4" s="7" t="s">
        <v>38</v>
      </c>
      <c r="F4" s="30">
        <v>30224971</v>
      </c>
      <c r="G4" s="7" t="s">
        <v>82</v>
      </c>
      <c r="H4" s="21"/>
      <c r="I4" s="7">
        <v>3</v>
      </c>
      <c r="J4" s="20">
        <v>2</v>
      </c>
      <c r="K4" s="7">
        <v>3</v>
      </c>
      <c r="L4" s="20">
        <v>3</v>
      </c>
      <c r="M4" s="7">
        <f t="shared" si="0"/>
        <v>11</v>
      </c>
    </row>
    <row r="5" spans="1:13" s="9" customFormat="1" ht="45" x14ac:dyDescent="0.2">
      <c r="A5" s="33" t="s">
        <v>137</v>
      </c>
      <c r="B5" s="10" t="s">
        <v>138</v>
      </c>
      <c r="C5" s="23" t="s">
        <v>139</v>
      </c>
      <c r="D5" s="13" t="s">
        <v>37</v>
      </c>
      <c r="E5" s="13" t="s">
        <v>38</v>
      </c>
      <c r="F5" s="7">
        <v>29649550</v>
      </c>
      <c r="G5" s="7" t="s">
        <v>45</v>
      </c>
      <c r="H5" s="21"/>
      <c r="I5" s="7">
        <v>3</v>
      </c>
      <c r="J5" s="16">
        <v>4</v>
      </c>
      <c r="K5" s="7">
        <v>3</v>
      </c>
      <c r="L5" s="16">
        <v>1</v>
      </c>
      <c r="M5" s="7">
        <f t="shared" si="0"/>
        <v>11</v>
      </c>
    </row>
    <row r="6" spans="1:13" s="9" customFormat="1" ht="45" x14ac:dyDescent="0.2">
      <c r="A6" s="22" t="s">
        <v>140</v>
      </c>
      <c r="B6" s="10" t="s">
        <v>141</v>
      </c>
      <c r="C6" s="10" t="s">
        <v>142</v>
      </c>
      <c r="D6" s="7" t="s">
        <v>37</v>
      </c>
      <c r="E6" s="7" t="s">
        <v>38</v>
      </c>
      <c r="F6" s="40">
        <v>29678361</v>
      </c>
      <c r="G6" s="7" t="s">
        <v>56</v>
      </c>
      <c r="H6" s="20">
        <v>3</v>
      </c>
      <c r="I6" s="71">
        <v>1</v>
      </c>
      <c r="J6" s="21"/>
      <c r="K6" s="71">
        <v>3</v>
      </c>
      <c r="L6" s="20">
        <v>2</v>
      </c>
      <c r="M6" s="7">
        <f t="shared" si="0"/>
        <v>9</v>
      </c>
    </row>
    <row r="7" spans="1:13" s="9" customFormat="1" ht="30" x14ac:dyDescent="0.2">
      <c r="A7" s="33" t="s">
        <v>143</v>
      </c>
      <c r="B7" s="23" t="s">
        <v>144</v>
      </c>
      <c r="C7" s="44" t="s">
        <v>145</v>
      </c>
      <c r="D7" s="7" t="s">
        <v>51</v>
      </c>
      <c r="E7" s="7" t="s">
        <v>38</v>
      </c>
      <c r="F7" s="7">
        <v>29555307</v>
      </c>
      <c r="G7" s="7" t="s">
        <v>56</v>
      </c>
      <c r="H7" s="21" t="s">
        <v>1329</v>
      </c>
      <c r="I7" s="72">
        <v>4</v>
      </c>
      <c r="J7" s="20">
        <v>2</v>
      </c>
      <c r="K7" s="71">
        <v>4</v>
      </c>
      <c r="L7" s="20">
        <v>2</v>
      </c>
      <c r="M7" s="7">
        <f t="shared" si="0"/>
        <v>12</v>
      </c>
    </row>
    <row r="8" spans="1:13" s="9" customFormat="1" ht="30" x14ac:dyDescent="0.2">
      <c r="A8" s="33" t="s">
        <v>149</v>
      </c>
      <c r="B8" s="23" t="s">
        <v>150</v>
      </c>
      <c r="C8" s="23" t="s">
        <v>151</v>
      </c>
      <c r="D8" s="7" t="s">
        <v>37</v>
      </c>
      <c r="E8" s="7" t="s">
        <v>30</v>
      </c>
      <c r="F8" s="7">
        <v>29527518</v>
      </c>
      <c r="G8" s="7" t="s">
        <v>56</v>
      </c>
      <c r="H8" s="20">
        <v>5</v>
      </c>
      <c r="I8" s="71">
        <v>1</v>
      </c>
      <c r="J8" s="21"/>
      <c r="K8" s="71">
        <v>2</v>
      </c>
      <c r="L8" s="20">
        <v>1</v>
      </c>
      <c r="M8" s="7">
        <f t="shared" si="0"/>
        <v>9</v>
      </c>
    </row>
    <row r="9" spans="1:13" s="9" customFormat="1" ht="30" x14ac:dyDescent="0.2">
      <c r="A9" s="10" t="s">
        <v>167</v>
      </c>
      <c r="B9" s="10" t="s">
        <v>168</v>
      </c>
      <c r="C9" s="10" t="s">
        <v>169</v>
      </c>
      <c r="D9" s="13" t="s">
        <v>37</v>
      </c>
      <c r="E9" s="13" t="s">
        <v>38</v>
      </c>
      <c r="F9" s="13">
        <v>29744111</v>
      </c>
      <c r="G9" s="13" t="s">
        <v>31</v>
      </c>
      <c r="H9" s="21"/>
      <c r="I9" s="7">
        <v>4</v>
      </c>
      <c r="J9" s="20">
        <v>4</v>
      </c>
      <c r="K9" s="7">
        <v>3</v>
      </c>
      <c r="L9" s="20">
        <v>3</v>
      </c>
      <c r="M9" s="7">
        <f t="shared" si="0"/>
        <v>14</v>
      </c>
    </row>
    <row r="10" spans="1:13" s="9" customFormat="1" ht="60" x14ac:dyDescent="0.2">
      <c r="A10" s="33" t="s">
        <v>179</v>
      </c>
      <c r="B10" s="10" t="s">
        <v>180</v>
      </c>
      <c r="C10" s="10" t="s">
        <v>181</v>
      </c>
      <c r="D10" s="13" t="s">
        <v>29</v>
      </c>
      <c r="E10" s="13" t="s">
        <v>38</v>
      </c>
      <c r="F10" s="13">
        <v>29887301</v>
      </c>
      <c r="G10" s="7" t="s">
        <v>45</v>
      </c>
      <c r="H10" s="21"/>
      <c r="I10" s="62">
        <v>2</v>
      </c>
      <c r="J10" s="46">
        <v>1</v>
      </c>
      <c r="K10" s="62">
        <v>2</v>
      </c>
      <c r="L10" s="46">
        <v>0</v>
      </c>
      <c r="M10" s="7">
        <f t="shared" si="0"/>
        <v>5</v>
      </c>
    </row>
    <row r="11" spans="1:13" s="9" customFormat="1" ht="45" x14ac:dyDescent="0.2">
      <c r="A11" s="23" t="s">
        <v>195</v>
      </c>
      <c r="B11" s="23" t="s">
        <v>196</v>
      </c>
      <c r="C11" s="23" t="s">
        <v>197</v>
      </c>
      <c r="D11" s="13" t="s">
        <v>37</v>
      </c>
      <c r="E11" s="13" t="s">
        <v>30</v>
      </c>
      <c r="F11" s="13">
        <v>29893746</v>
      </c>
      <c r="G11" s="13" t="s">
        <v>45</v>
      </c>
      <c r="H11" s="47">
        <v>5</v>
      </c>
      <c r="I11" s="13">
        <v>3</v>
      </c>
      <c r="J11" s="15"/>
      <c r="K11" s="13">
        <v>5</v>
      </c>
      <c r="L11" s="47">
        <v>3</v>
      </c>
      <c r="M11" s="7">
        <f t="shared" si="0"/>
        <v>16</v>
      </c>
    </row>
    <row r="12" spans="1:13" s="9" customFormat="1" ht="30" x14ac:dyDescent="0.2">
      <c r="A12" s="22" t="s">
        <v>198</v>
      </c>
      <c r="B12" s="10" t="s">
        <v>199</v>
      </c>
      <c r="C12" s="10" t="s">
        <v>99</v>
      </c>
      <c r="D12" s="7" t="s">
        <v>29</v>
      </c>
      <c r="E12" s="7" t="s">
        <v>38</v>
      </c>
      <c r="F12" s="30">
        <v>30261941</v>
      </c>
      <c r="G12" s="7" t="s">
        <v>82</v>
      </c>
      <c r="H12" s="21"/>
      <c r="I12" s="7">
        <v>3</v>
      </c>
      <c r="J12" s="20">
        <v>4</v>
      </c>
      <c r="K12" s="7">
        <v>3</v>
      </c>
      <c r="L12" s="20">
        <v>3</v>
      </c>
      <c r="M12" s="7">
        <f t="shared" si="0"/>
        <v>13</v>
      </c>
    </row>
    <row r="13" spans="1:13" s="9" customFormat="1" ht="45" customHeight="1" x14ac:dyDescent="0.2">
      <c r="A13" s="33" t="s">
        <v>209</v>
      </c>
      <c r="B13" s="23" t="s">
        <v>210</v>
      </c>
      <c r="C13" s="23" t="s">
        <v>211</v>
      </c>
      <c r="D13" s="7" t="s">
        <v>29</v>
      </c>
      <c r="E13" s="13" t="s">
        <v>30</v>
      </c>
      <c r="F13" s="7">
        <v>29888166</v>
      </c>
      <c r="G13" s="13" t="s">
        <v>45</v>
      </c>
      <c r="H13" s="16">
        <v>5</v>
      </c>
      <c r="I13" s="7">
        <v>0</v>
      </c>
      <c r="J13" s="21"/>
      <c r="K13" s="7">
        <v>3</v>
      </c>
      <c r="L13" s="16">
        <v>1</v>
      </c>
      <c r="M13" s="7">
        <f t="shared" si="0"/>
        <v>9</v>
      </c>
    </row>
    <row r="14" spans="1:13" s="9" customFormat="1" ht="30" customHeight="1" x14ac:dyDescent="0.2">
      <c r="A14" s="33" t="s">
        <v>223</v>
      </c>
      <c r="B14" s="23" t="s">
        <v>224</v>
      </c>
      <c r="C14" s="23" t="s">
        <v>225</v>
      </c>
      <c r="D14" s="7" t="s">
        <v>37</v>
      </c>
      <c r="E14" s="7" t="s">
        <v>38</v>
      </c>
      <c r="F14" s="7">
        <v>29703852</v>
      </c>
      <c r="G14" s="7" t="s">
        <v>56</v>
      </c>
      <c r="H14" s="21" t="s">
        <v>1329</v>
      </c>
      <c r="I14" s="72">
        <v>4</v>
      </c>
      <c r="J14" s="20">
        <v>4</v>
      </c>
      <c r="K14" s="71">
        <v>5</v>
      </c>
      <c r="L14" s="20">
        <v>3</v>
      </c>
      <c r="M14" s="7">
        <f t="shared" si="0"/>
        <v>16</v>
      </c>
    </row>
    <row r="15" spans="1:13" ht="30" customHeight="1" x14ac:dyDescent="0.25">
      <c r="A15" s="22" t="s">
        <v>232</v>
      </c>
      <c r="B15" s="23" t="s">
        <v>233</v>
      </c>
      <c r="C15" s="10" t="s">
        <v>234</v>
      </c>
      <c r="D15" s="7" t="s">
        <v>37</v>
      </c>
      <c r="E15" s="7" t="s">
        <v>1330</v>
      </c>
      <c r="F15" s="7">
        <v>29382795</v>
      </c>
      <c r="G15" s="7" t="s">
        <v>82</v>
      </c>
      <c r="H15" s="21"/>
      <c r="I15" s="7">
        <v>4</v>
      </c>
      <c r="J15" s="20">
        <v>3</v>
      </c>
      <c r="K15" s="7">
        <v>3</v>
      </c>
      <c r="L15" s="20">
        <v>3</v>
      </c>
      <c r="M15" s="7">
        <f t="shared" si="0"/>
        <v>13</v>
      </c>
    </row>
    <row r="16" spans="1:13" s="58" customFormat="1" ht="45" customHeight="1" x14ac:dyDescent="0.25">
      <c r="A16" s="10" t="s">
        <v>261</v>
      </c>
      <c r="B16" s="10" t="s">
        <v>262</v>
      </c>
      <c r="C16" s="10" t="s">
        <v>263</v>
      </c>
      <c r="D16" s="13" t="s">
        <v>37</v>
      </c>
      <c r="E16" s="13" t="s">
        <v>38</v>
      </c>
      <c r="F16" s="40">
        <v>29425194</v>
      </c>
      <c r="G16" s="13" t="s">
        <v>72</v>
      </c>
      <c r="H16" s="21"/>
      <c r="I16" s="7">
        <v>4</v>
      </c>
      <c r="J16" s="20">
        <v>4</v>
      </c>
      <c r="K16" s="7">
        <v>5</v>
      </c>
      <c r="L16" s="20">
        <v>5</v>
      </c>
      <c r="M16" s="7">
        <f t="shared" si="0"/>
        <v>18</v>
      </c>
    </row>
    <row r="17" spans="1:13" ht="30" x14ac:dyDescent="0.25">
      <c r="A17" s="22" t="s">
        <v>264</v>
      </c>
      <c r="B17" s="10" t="s">
        <v>265</v>
      </c>
      <c r="C17" s="10" t="s">
        <v>266</v>
      </c>
      <c r="D17" s="7" t="s">
        <v>51</v>
      </c>
      <c r="E17" s="7" t="s">
        <v>38</v>
      </c>
      <c r="F17" s="7">
        <v>29198373</v>
      </c>
      <c r="G17" s="7" t="s">
        <v>82</v>
      </c>
      <c r="H17" s="21"/>
      <c r="I17" s="7">
        <v>3</v>
      </c>
      <c r="J17" s="20">
        <v>4</v>
      </c>
      <c r="K17" s="7">
        <v>4</v>
      </c>
      <c r="L17" s="20">
        <v>3</v>
      </c>
      <c r="M17" s="7">
        <f t="shared" si="0"/>
        <v>14</v>
      </c>
    </row>
    <row r="18" spans="1:13" ht="30" x14ac:dyDescent="0.25">
      <c r="A18" s="22" t="s">
        <v>281</v>
      </c>
      <c r="B18" s="10" t="s">
        <v>282</v>
      </c>
      <c r="C18" s="10" t="s">
        <v>283</v>
      </c>
      <c r="D18" s="7" t="s">
        <v>37</v>
      </c>
      <c r="E18" s="7" t="s">
        <v>38</v>
      </c>
      <c r="F18" s="7">
        <v>29229352</v>
      </c>
      <c r="G18" s="7" t="s">
        <v>82</v>
      </c>
      <c r="H18" s="21"/>
      <c r="I18" s="62">
        <v>3</v>
      </c>
      <c r="J18" s="59">
        <v>1</v>
      </c>
      <c r="K18" s="62">
        <v>2</v>
      </c>
      <c r="L18" s="59">
        <v>1</v>
      </c>
      <c r="M18" s="7">
        <f t="shared" si="0"/>
        <v>7</v>
      </c>
    </row>
    <row r="19" spans="1:13" ht="30" x14ac:dyDescent="0.25">
      <c r="A19" s="10" t="s">
        <v>299</v>
      </c>
      <c r="B19" s="10" t="s">
        <v>300</v>
      </c>
      <c r="C19" s="10" t="s">
        <v>301</v>
      </c>
      <c r="D19" s="13" t="s">
        <v>29</v>
      </c>
      <c r="E19" s="13" t="s">
        <v>38</v>
      </c>
      <c r="F19" s="7">
        <v>29267063</v>
      </c>
      <c r="G19" s="7" t="s">
        <v>82</v>
      </c>
      <c r="H19" s="21"/>
      <c r="I19" s="7">
        <v>3</v>
      </c>
      <c r="J19" s="20">
        <v>1</v>
      </c>
      <c r="K19" s="7">
        <v>3</v>
      </c>
      <c r="L19" s="20">
        <v>2</v>
      </c>
      <c r="M19" s="7">
        <f t="shared" si="0"/>
        <v>9</v>
      </c>
    </row>
    <row r="20" spans="1:13" ht="30" x14ac:dyDescent="0.25">
      <c r="A20" s="10" t="s">
        <v>304</v>
      </c>
      <c r="B20" s="10" t="s">
        <v>305</v>
      </c>
      <c r="C20" s="10" t="s">
        <v>306</v>
      </c>
      <c r="D20" s="13" t="s">
        <v>51</v>
      </c>
      <c r="E20" s="13" t="s">
        <v>38</v>
      </c>
      <c r="F20" s="7">
        <v>29760862</v>
      </c>
      <c r="G20" s="7" t="s">
        <v>31</v>
      </c>
      <c r="H20" s="21"/>
      <c r="I20" s="7">
        <v>3</v>
      </c>
      <c r="J20" s="20">
        <v>4</v>
      </c>
      <c r="K20" s="7">
        <v>3</v>
      </c>
      <c r="L20" s="20">
        <v>2</v>
      </c>
      <c r="M20" s="7">
        <f t="shared" si="0"/>
        <v>12</v>
      </c>
    </row>
    <row r="21" spans="1:13" ht="45" x14ac:dyDescent="0.25">
      <c r="A21" s="22" t="s">
        <v>312</v>
      </c>
      <c r="B21" s="23" t="s">
        <v>313</v>
      </c>
      <c r="C21" s="23" t="s">
        <v>314</v>
      </c>
      <c r="D21" s="7" t="s">
        <v>29</v>
      </c>
      <c r="E21" s="7" t="s">
        <v>30</v>
      </c>
      <c r="F21" s="7">
        <v>29578899</v>
      </c>
      <c r="G21" s="7" t="s">
        <v>56</v>
      </c>
      <c r="H21" s="20">
        <v>1</v>
      </c>
      <c r="I21" s="71">
        <v>1</v>
      </c>
      <c r="J21" s="21"/>
      <c r="K21" s="71">
        <v>2</v>
      </c>
      <c r="L21" s="20">
        <v>1</v>
      </c>
      <c r="M21" s="7">
        <f t="shared" si="0"/>
        <v>5</v>
      </c>
    </row>
    <row r="22" spans="1:13" ht="30" x14ac:dyDescent="0.25">
      <c r="A22" s="22" t="s">
        <v>321</v>
      </c>
      <c r="B22" s="10" t="s">
        <v>322</v>
      </c>
      <c r="C22" s="10" t="s">
        <v>127</v>
      </c>
      <c r="D22" s="7" t="s">
        <v>37</v>
      </c>
      <c r="E22" s="7" t="s">
        <v>38</v>
      </c>
      <c r="F22" s="30">
        <v>30226134</v>
      </c>
      <c r="G22" s="7" t="s">
        <v>82</v>
      </c>
      <c r="H22" s="21"/>
      <c r="I22" s="7">
        <v>4</v>
      </c>
      <c r="J22" s="20">
        <v>3</v>
      </c>
      <c r="K22" s="7">
        <v>5</v>
      </c>
      <c r="L22" s="20">
        <v>3</v>
      </c>
      <c r="M22" s="7">
        <f t="shared" si="0"/>
        <v>15</v>
      </c>
    </row>
    <row r="23" spans="1:13" ht="60" x14ac:dyDescent="0.25">
      <c r="A23" s="10" t="s">
        <v>333</v>
      </c>
      <c r="B23" s="10" t="s">
        <v>334</v>
      </c>
      <c r="C23" s="10" t="s">
        <v>335</v>
      </c>
      <c r="D23" s="7" t="s">
        <v>37</v>
      </c>
      <c r="E23" s="13" t="s">
        <v>38</v>
      </c>
      <c r="F23" s="7">
        <v>29487948</v>
      </c>
      <c r="G23" s="13" t="s">
        <v>72</v>
      </c>
      <c r="H23" s="21"/>
      <c r="I23" s="7">
        <v>5</v>
      </c>
      <c r="J23" s="20">
        <v>4</v>
      </c>
      <c r="K23" s="7">
        <v>2</v>
      </c>
      <c r="L23" s="20">
        <v>4</v>
      </c>
      <c r="M23" s="7">
        <f t="shared" si="0"/>
        <v>15</v>
      </c>
    </row>
    <row r="24" spans="1:13" ht="30" x14ac:dyDescent="0.25">
      <c r="A24" s="22" t="s">
        <v>357</v>
      </c>
      <c r="B24" s="23" t="s">
        <v>358</v>
      </c>
      <c r="C24" s="10" t="s">
        <v>269</v>
      </c>
      <c r="D24" s="7" t="s">
        <v>37</v>
      </c>
      <c r="E24" s="7" t="s">
        <v>38</v>
      </c>
      <c r="F24" s="30">
        <v>30562340</v>
      </c>
      <c r="G24" s="7" t="s">
        <v>56</v>
      </c>
      <c r="H24" s="21" t="s">
        <v>1329</v>
      </c>
      <c r="I24" s="72">
        <v>3</v>
      </c>
      <c r="J24" s="20">
        <v>4</v>
      </c>
      <c r="K24" s="71">
        <v>0</v>
      </c>
      <c r="L24" s="20">
        <v>1</v>
      </c>
      <c r="M24" s="7">
        <f t="shared" si="0"/>
        <v>8</v>
      </c>
    </row>
    <row r="25" spans="1:13" ht="30" x14ac:dyDescent="0.25">
      <c r="A25" s="10" t="s">
        <v>392</v>
      </c>
      <c r="B25" s="10" t="s">
        <v>393</v>
      </c>
      <c r="C25" s="10" t="s">
        <v>394</v>
      </c>
      <c r="D25" s="13" t="s">
        <v>37</v>
      </c>
      <c r="E25" s="13" t="s">
        <v>38</v>
      </c>
      <c r="F25" s="13">
        <v>30264940</v>
      </c>
      <c r="G25" s="13" t="s">
        <v>31</v>
      </c>
      <c r="H25" s="15"/>
      <c r="I25" s="13">
        <v>3</v>
      </c>
      <c r="J25" s="14">
        <v>4</v>
      </c>
      <c r="K25" s="13">
        <v>3</v>
      </c>
      <c r="L25" s="14">
        <v>1</v>
      </c>
      <c r="M25" s="7">
        <f t="shared" si="0"/>
        <v>11</v>
      </c>
    </row>
    <row r="26" spans="1:13" ht="30" x14ac:dyDescent="0.25">
      <c r="A26" s="10" t="s">
        <v>417</v>
      </c>
      <c r="B26" s="10" t="s">
        <v>418</v>
      </c>
      <c r="C26" s="10" t="s">
        <v>419</v>
      </c>
      <c r="D26" s="13" t="s">
        <v>29</v>
      </c>
      <c r="E26" s="13" t="s">
        <v>1330</v>
      </c>
      <c r="F26" s="55">
        <v>30588934</v>
      </c>
      <c r="G26" s="13" t="s">
        <v>72</v>
      </c>
      <c r="H26" s="21"/>
      <c r="I26" s="7">
        <v>4</v>
      </c>
      <c r="J26" s="20">
        <v>4</v>
      </c>
      <c r="K26" s="7">
        <v>4</v>
      </c>
      <c r="L26" s="20">
        <v>5</v>
      </c>
      <c r="M26" s="7">
        <f t="shared" si="0"/>
        <v>17</v>
      </c>
    </row>
    <row r="27" spans="1:13" ht="30" x14ac:dyDescent="0.25">
      <c r="A27" s="22" t="s">
        <v>435</v>
      </c>
      <c r="B27" s="10" t="s">
        <v>436</v>
      </c>
      <c r="C27" s="10" t="s">
        <v>172</v>
      </c>
      <c r="D27" s="7" t="s">
        <v>37</v>
      </c>
      <c r="E27" s="7" t="s">
        <v>38</v>
      </c>
      <c r="F27" s="7">
        <v>30456142</v>
      </c>
      <c r="G27" s="7" t="s">
        <v>31</v>
      </c>
      <c r="H27" s="21"/>
      <c r="I27" s="7">
        <v>4</v>
      </c>
      <c r="J27" s="25">
        <v>4</v>
      </c>
      <c r="K27" s="7">
        <v>3</v>
      </c>
      <c r="L27" s="25">
        <v>4</v>
      </c>
      <c r="M27" s="7">
        <f t="shared" si="0"/>
        <v>15</v>
      </c>
    </row>
    <row r="28" spans="1:13" ht="45" x14ac:dyDescent="0.25">
      <c r="A28" s="10" t="s">
        <v>437</v>
      </c>
      <c r="B28" s="10" t="s">
        <v>438</v>
      </c>
      <c r="C28" s="10" t="s">
        <v>439</v>
      </c>
      <c r="D28" s="7" t="s">
        <v>29</v>
      </c>
      <c r="E28" s="13" t="s">
        <v>38</v>
      </c>
      <c r="F28" s="7">
        <v>29297764</v>
      </c>
      <c r="G28" s="13" t="s">
        <v>39</v>
      </c>
      <c r="H28" s="21"/>
      <c r="I28" s="7">
        <v>2</v>
      </c>
      <c r="J28" s="20">
        <v>2</v>
      </c>
      <c r="K28" s="7">
        <v>4</v>
      </c>
      <c r="L28" s="20">
        <v>4</v>
      </c>
      <c r="M28" s="7">
        <f t="shared" si="0"/>
        <v>12</v>
      </c>
    </row>
    <row r="29" spans="1:13" ht="30" x14ac:dyDescent="0.25">
      <c r="A29" s="22" t="s">
        <v>471</v>
      </c>
      <c r="B29" s="23" t="s">
        <v>472</v>
      </c>
      <c r="C29" s="23" t="s">
        <v>473</v>
      </c>
      <c r="D29" s="7" t="s">
        <v>29</v>
      </c>
      <c r="E29" s="13" t="s">
        <v>30</v>
      </c>
      <c r="F29" s="7">
        <v>29905785</v>
      </c>
      <c r="G29" s="13" t="s">
        <v>45</v>
      </c>
      <c r="H29" s="16">
        <v>5</v>
      </c>
      <c r="I29" s="7">
        <v>2</v>
      </c>
      <c r="J29" s="21"/>
      <c r="K29" s="7">
        <v>2</v>
      </c>
      <c r="L29" s="16">
        <v>1</v>
      </c>
      <c r="M29" s="7">
        <f t="shared" si="0"/>
        <v>10</v>
      </c>
    </row>
    <row r="30" spans="1:13" x14ac:dyDescent="0.25">
      <c r="A30" s="22" t="s">
        <v>481</v>
      </c>
      <c r="B30" s="10" t="s">
        <v>482</v>
      </c>
      <c r="C30" s="10" t="s">
        <v>459</v>
      </c>
      <c r="D30" s="7" t="s">
        <v>51</v>
      </c>
      <c r="E30" s="7" t="s">
        <v>38</v>
      </c>
      <c r="F30" s="7">
        <v>29553427</v>
      </c>
      <c r="G30" s="7" t="s">
        <v>82</v>
      </c>
      <c r="H30" s="21"/>
      <c r="I30" s="7">
        <v>3</v>
      </c>
      <c r="J30" s="20">
        <v>2</v>
      </c>
      <c r="K30" s="7">
        <v>3</v>
      </c>
      <c r="L30" s="20">
        <v>2</v>
      </c>
      <c r="M30" s="7">
        <f t="shared" si="0"/>
        <v>10</v>
      </c>
    </row>
    <row r="31" spans="1:13" ht="30" x14ac:dyDescent="0.25">
      <c r="A31" s="33" t="s">
        <v>494</v>
      </c>
      <c r="B31" s="10" t="s">
        <v>495</v>
      </c>
      <c r="C31" s="23" t="s">
        <v>496</v>
      </c>
      <c r="D31" s="13" t="s">
        <v>37</v>
      </c>
      <c r="E31" s="13" t="s">
        <v>38</v>
      </c>
      <c r="F31" s="7">
        <v>29664874</v>
      </c>
      <c r="G31" s="7" t="s">
        <v>45</v>
      </c>
      <c r="H31" s="21"/>
      <c r="I31" s="7">
        <v>4</v>
      </c>
      <c r="J31" s="16">
        <v>4</v>
      </c>
      <c r="K31" s="7">
        <v>5</v>
      </c>
      <c r="L31" s="16">
        <v>3</v>
      </c>
      <c r="M31" s="7">
        <f t="shared" si="0"/>
        <v>16</v>
      </c>
    </row>
    <row r="32" spans="1:13" ht="45" customHeight="1" x14ac:dyDescent="0.25">
      <c r="A32" s="22" t="s">
        <v>512</v>
      </c>
      <c r="B32" s="10" t="s">
        <v>513</v>
      </c>
      <c r="C32" s="10" t="s">
        <v>514</v>
      </c>
      <c r="D32" s="7" t="s">
        <v>37</v>
      </c>
      <c r="E32" s="7" t="s">
        <v>30</v>
      </c>
      <c r="F32" s="40">
        <v>29690533</v>
      </c>
      <c r="G32" s="7" t="s">
        <v>56</v>
      </c>
      <c r="H32" s="20">
        <v>4</v>
      </c>
      <c r="I32" s="71">
        <v>0</v>
      </c>
      <c r="J32" s="50"/>
      <c r="K32" s="71">
        <v>4</v>
      </c>
      <c r="L32" s="49">
        <v>2</v>
      </c>
      <c r="M32" s="7">
        <f t="shared" si="0"/>
        <v>10</v>
      </c>
    </row>
    <row r="33" spans="1:13" ht="30" x14ac:dyDescent="0.25">
      <c r="A33" s="33" t="s">
        <v>545</v>
      </c>
      <c r="B33" s="23" t="s">
        <v>546</v>
      </c>
      <c r="C33" s="23" t="s">
        <v>547</v>
      </c>
      <c r="D33" s="7" t="s">
        <v>37</v>
      </c>
      <c r="E33" s="7" t="s">
        <v>38</v>
      </c>
      <c r="F33" s="40">
        <v>29698349</v>
      </c>
      <c r="G33" s="7" t="s">
        <v>56</v>
      </c>
      <c r="H33" s="21" t="s">
        <v>1329</v>
      </c>
      <c r="I33" s="72">
        <v>4</v>
      </c>
      <c r="J33" s="20">
        <v>4</v>
      </c>
      <c r="K33" s="71">
        <v>3</v>
      </c>
      <c r="L33" s="20">
        <v>3</v>
      </c>
      <c r="M33" s="7">
        <f t="shared" si="0"/>
        <v>14</v>
      </c>
    </row>
    <row r="34" spans="1:13" ht="30" x14ac:dyDescent="0.25">
      <c r="A34" s="22" t="s">
        <v>565</v>
      </c>
      <c r="B34" s="10" t="s">
        <v>566</v>
      </c>
      <c r="C34" s="23" t="s">
        <v>151</v>
      </c>
      <c r="D34" s="7" t="s">
        <v>51</v>
      </c>
      <c r="E34" s="7" t="s">
        <v>30</v>
      </c>
      <c r="F34" s="7">
        <v>29535999</v>
      </c>
      <c r="G34" s="7" t="s">
        <v>56</v>
      </c>
      <c r="H34" s="20">
        <v>5</v>
      </c>
      <c r="I34" s="71">
        <v>4</v>
      </c>
      <c r="J34" s="21"/>
      <c r="K34" s="71">
        <v>3</v>
      </c>
      <c r="L34" s="20">
        <v>3</v>
      </c>
      <c r="M34" s="7">
        <f t="shared" si="0"/>
        <v>15</v>
      </c>
    </row>
    <row r="35" spans="1:13" ht="30" x14ac:dyDescent="0.25">
      <c r="A35" s="22" t="s">
        <v>567</v>
      </c>
      <c r="B35" s="10" t="s">
        <v>568</v>
      </c>
      <c r="C35" s="10" t="s">
        <v>569</v>
      </c>
      <c r="D35" s="7" t="s">
        <v>37</v>
      </c>
      <c r="E35" s="7" t="s">
        <v>38</v>
      </c>
      <c r="F35" s="7">
        <v>28699848</v>
      </c>
      <c r="G35" s="7" t="s">
        <v>82</v>
      </c>
      <c r="H35" s="21"/>
      <c r="I35" s="62">
        <v>3</v>
      </c>
      <c r="J35" s="59">
        <v>1</v>
      </c>
      <c r="K35" s="62">
        <v>3</v>
      </c>
      <c r="L35" s="59">
        <v>3</v>
      </c>
      <c r="M35" s="7">
        <f t="shared" si="0"/>
        <v>10</v>
      </c>
    </row>
    <row r="36" spans="1:13" ht="30" x14ac:dyDescent="0.25">
      <c r="A36" s="22" t="s">
        <v>589</v>
      </c>
      <c r="B36" s="10" t="s">
        <v>590</v>
      </c>
      <c r="C36" s="10" t="s">
        <v>148</v>
      </c>
      <c r="D36" s="7" t="s">
        <v>37</v>
      </c>
      <c r="E36" s="7" t="s">
        <v>38</v>
      </c>
      <c r="F36" s="7">
        <v>29721638</v>
      </c>
      <c r="G36" s="7" t="s">
        <v>31</v>
      </c>
      <c r="H36" s="21"/>
      <c r="I36" s="7">
        <v>3</v>
      </c>
      <c r="J36" s="25">
        <v>4</v>
      </c>
      <c r="K36" s="7">
        <v>2</v>
      </c>
      <c r="L36" s="25">
        <v>2</v>
      </c>
      <c r="M36" s="7">
        <f t="shared" si="0"/>
        <v>11</v>
      </c>
    </row>
    <row r="37" spans="1:13" ht="45" x14ac:dyDescent="0.25">
      <c r="A37" s="22" t="s">
        <v>591</v>
      </c>
      <c r="B37" s="10" t="s">
        <v>592</v>
      </c>
      <c r="C37" s="10" t="s">
        <v>593</v>
      </c>
      <c r="D37" s="7" t="s">
        <v>37</v>
      </c>
      <c r="E37" s="7" t="s">
        <v>38</v>
      </c>
      <c r="F37" s="30">
        <v>30569665</v>
      </c>
      <c r="G37" s="7" t="s">
        <v>82</v>
      </c>
      <c r="H37" s="21"/>
      <c r="I37" s="7">
        <v>2</v>
      </c>
      <c r="J37" s="20">
        <v>4</v>
      </c>
      <c r="K37" s="7">
        <v>3</v>
      </c>
      <c r="L37" s="20">
        <v>3</v>
      </c>
      <c r="M37" s="7">
        <f t="shared" si="0"/>
        <v>12</v>
      </c>
    </row>
    <row r="38" spans="1:13" ht="30" x14ac:dyDescent="0.25">
      <c r="A38" s="22" t="s">
        <v>594</v>
      </c>
      <c r="B38" s="10" t="s">
        <v>595</v>
      </c>
      <c r="C38" s="10" t="s">
        <v>596</v>
      </c>
      <c r="D38" s="7" t="s">
        <v>51</v>
      </c>
      <c r="E38" s="7" t="s">
        <v>30</v>
      </c>
      <c r="F38" s="7">
        <v>30047341</v>
      </c>
      <c r="G38" s="7" t="s">
        <v>31</v>
      </c>
      <c r="H38" s="25">
        <v>4</v>
      </c>
      <c r="I38" s="7">
        <v>1</v>
      </c>
      <c r="J38" s="26"/>
      <c r="K38" s="7">
        <v>3</v>
      </c>
      <c r="L38" s="25">
        <v>3</v>
      </c>
      <c r="M38" s="7">
        <f t="shared" si="0"/>
        <v>11</v>
      </c>
    </row>
    <row r="39" spans="1:13" ht="30" x14ac:dyDescent="0.25">
      <c r="A39" s="33" t="s">
        <v>629</v>
      </c>
      <c r="B39" s="23" t="s">
        <v>630</v>
      </c>
      <c r="C39" s="23" t="s">
        <v>269</v>
      </c>
      <c r="D39" s="7" t="s">
        <v>37</v>
      </c>
      <c r="E39" s="7" t="s">
        <v>38</v>
      </c>
      <c r="F39" s="7">
        <v>29709007</v>
      </c>
      <c r="G39" s="7" t="s">
        <v>56</v>
      </c>
      <c r="H39" s="21" t="s">
        <v>1329</v>
      </c>
      <c r="I39" s="72">
        <v>4</v>
      </c>
      <c r="J39" s="20">
        <v>4</v>
      </c>
      <c r="K39" s="71">
        <v>3</v>
      </c>
      <c r="L39" s="20">
        <v>3</v>
      </c>
      <c r="M39" s="7">
        <f t="shared" si="0"/>
        <v>14</v>
      </c>
    </row>
    <row r="40" spans="1:13" ht="30" x14ac:dyDescent="0.25">
      <c r="A40" s="10" t="s">
        <v>634</v>
      </c>
      <c r="B40" s="23" t="s">
        <v>635</v>
      </c>
      <c r="C40" s="23" t="s">
        <v>275</v>
      </c>
      <c r="D40" s="7" t="s">
        <v>37</v>
      </c>
      <c r="E40" s="13" t="s">
        <v>38</v>
      </c>
      <c r="F40" s="7">
        <v>29937011</v>
      </c>
      <c r="G40" s="13" t="s">
        <v>45</v>
      </c>
      <c r="H40" s="21"/>
      <c r="I40" s="7">
        <v>4</v>
      </c>
      <c r="J40" s="16">
        <v>1</v>
      </c>
      <c r="K40" s="7">
        <v>5</v>
      </c>
      <c r="L40" s="16">
        <v>2</v>
      </c>
      <c r="M40" s="7">
        <f t="shared" si="0"/>
        <v>12</v>
      </c>
    </row>
    <row r="41" spans="1:13" ht="30" x14ac:dyDescent="0.25">
      <c r="A41" s="22" t="s">
        <v>636</v>
      </c>
      <c r="B41" s="10" t="s">
        <v>637</v>
      </c>
      <c r="C41" s="10" t="s">
        <v>638</v>
      </c>
      <c r="D41" s="7" t="s">
        <v>37</v>
      </c>
      <c r="E41" s="7" t="s">
        <v>30</v>
      </c>
      <c r="F41" s="7">
        <v>29480409</v>
      </c>
      <c r="G41" s="7" t="s">
        <v>72</v>
      </c>
      <c r="H41" s="20">
        <v>3</v>
      </c>
      <c r="I41" s="7">
        <v>1</v>
      </c>
      <c r="J41" s="21"/>
      <c r="K41" s="7">
        <v>0</v>
      </c>
      <c r="L41" s="20">
        <v>1</v>
      </c>
      <c r="M41" s="7">
        <f t="shared" si="0"/>
        <v>5</v>
      </c>
    </row>
    <row r="42" spans="1:13" ht="45" customHeight="1" x14ac:dyDescent="0.25">
      <c r="A42" s="22" t="s">
        <v>657</v>
      </c>
      <c r="B42" s="10" t="s">
        <v>658</v>
      </c>
      <c r="C42" s="10" t="s">
        <v>659</v>
      </c>
      <c r="D42" s="7" t="s">
        <v>37</v>
      </c>
      <c r="E42" s="7" t="s">
        <v>30</v>
      </c>
      <c r="F42" s="7">
        <v>29869797</v>
      </c>
      <c r="G42" s="7" t="s">
        <v>31</v>
      </c>
      <c r="H42" s="20">
        <v>5</v>
      </c>
      <c r="I42" s="7">
        <v>5</v>
      </c>
      <c r="J42" s="21"/>
      <c r="K42" s="7">
        <v>3</v>
      </c>
      <c r="L42" s="20">
        <v>1</v>
      </c>
      <c r="M42" s="7">
        <f t="shared" si="0"/>
        <v>14</v>
      </c>
    </row>
    <row r="43" spans="1:13" ht="30" x14ac:dyDescent="0.25">
      <c r="A43" s="10" t="s">
        <v>668</v>
      </c>
      <c r="B43" s="10" t="s">
        <v>669</v>
      </c>
      <c r="C43" s="10" t="s">
        <v>670</v>
      </c>
      <c r="D43" s="13" t="s">
        <v>51</v>
      </c>
      <c r="E43" s="13" t="s">
        <v>38</v>
      </c>
      <c r="F43" s="13">
        <v>29441344</v>
      </c>
      <c r="G43" s="13" t="s">
        <v>39</v>
      </c>
      <c r="H43" s="21"/>
      <c r="I43" s="7">
        <v>4</v>
      </c>
      <c r="J43" s="20">
        <v>3</v>
      </c>
      <c r="K43" s="7">
        <v>3</v>
      </c>
      <c r="L43" s="20">
        <v>3</v>
      </c>
      <c r="M43" s="7">
        <f t="shared" si="0"/>
        <v>13</v>
      </c>
    </row>
    <row r="44" spans="1:13" ht="30" x14ac:dyDescent="0.25">
      <c r="A44" s="22" t="s">
        <v>671</v>
      </c>
      <c r="B44" s="10" t="s">
        <v>672</v>
      </c>
      <c r="C44" s="10" t="s">
        <v>266</v>
      </c>
      <c r="D44" s="7" t="s">
        <v>29</v>
      </c>
      <c r="E44" s="7" t="s">
        <v>38</v>
      </c>
      <c r="F44" s="30">
        <v>30595410</v>
      </c>
      <c r="G44" s="7" t="s">
        <v>82</v>
      </c>
      <c r="H44" s="21"/>
      <c r="I44" s="7">
        <v>3</v>
      </c>
      <c r="J44" s="20">
        <v>4</v>
      </c>
      <c r="K44" s="7">
        <v>3</v>
      </c>
      <c r="L44" s="20">
        <v>2</v>
      </c>
      <c r="M44" s="7">
        <f t="shared" si="0"/>
        <v>12</v>
      </c>
    </row>
    <row r="45" spans="1:13" ht="30" x14ac:dyDescent="0.25">
      <c r="A45" s="22" t="s">
        <v>675</v>
      </c>
      <c r="B45" s="10" t="s">
        <v>676</v>
      </c>
      <c r="C45" s="10" t="s">
        <v>677</v>
      </c>
      <c r="D45" s="7" t="s">
        <v>51</v>
      </c>
      <c r="E45" s="7" t="s">
        <v>30</v>
      </c>
      <c r="F45" s="7">
        <v>30245912</v>
      </c>
      <c r="G45" s="7" t="s">
        <v>82</v>
      </c>
      <c r="H45" s="14">
        <v>4</v>
      </c>
      <c r="I45" s="13">
        <v>0</v>
      </c>
      <c r="J45" s="15"/>
      <c r="K45" s="13">
        <v>4</v>
      </c>
      <c r="L45" s="14">
        <v>2</v>
      </c>
      <c r="M45" s="7">
        <f t="shared" si="0"/>
        <v>10</v>
      </c>
    </row>
    <row r="46" spans="1:13" ht="45" x14ac:dyDescent="0.25">
      <c r="A46" s="10" t="s">
        <v>678</v>
      </c>
      <c r="B46" s="10" t="s">
        <v>679</v>
      </c>
      <c r="C46" s="10" t="s">
        <v>680</v>
      </c>
      <c r="D46" s="13" t="s">
        <v>37</v>
      </c>
      <c r="E46" s="13" t="s">
        <v>38</v>
      </c>
      <c r="F46" s="13">
        <v>29502522</v>
      </c>
      <c r="G46" s="13" t="s">
        <v>72</v>
      </c>
      <c r="H46" s="21"/>
      <c r="I46" s="7">
        <v>2</v>
      </c>
      <c r="J46" s="20">
        <v>4</v>
      </c>
      <c r="K46" s="7">
        <v>3</v>
      </c>
      <c r="L46" s="20">
        <v>5</v>
      </c>
      <c r="M46" s="7">
        <f t="shared" si="0"/>
        <v>14</v>
      </c>
    </row>
    <row r="47" spans="1:13" ht="30" x14ac:dyDescent="0.25">
      <c r="A47" s="22" t="s">
        <v>693</v>
      </c>
      <c r="B47" s="10" t="s">
        <v>694</v>
      </c>
      <c r="C47" s="23" t="s">
        <v>695</v>
      </c>
      <c r="D47" s="7" t="s">
        <v>29</v>
      </c>
      <c r="E47" s="7" t="s">
        <v>38</v>
      </c>
      <c r="F47" s="7">
        <v>29277063</v>
      </c>
      <c r="G47" s="7" t="s">
        <v>82</v>
      </c>
      <c r="H47" s="21"/>
      <c r="I47" s="7">
        <v>3</v>
      </c>
      <c r="J47" s="20">
        <v>3</v>
      </c>
      <c r="K47" s="7">
        <v>3</v>
      </c>
      <c r="L47" s="20">
        <v>2</v>
      </c>
      <c r="M47" s="7">
        <f t="shared" si="0"/>
        <v>11</v>
      </c>
    </row>
    <row r="48" spans="1:13" ht="30" x14ac:dyDescent="0.25">
      <c r="A48" s="33" t="s">
        <v>696</v>
      </c>
      <c r="B48" s="10" t="s">
        <v>697</v>
      </c>
      <c r="C48" s="23" t="s">
        <v>698</v>
      </c>
      <c r="D48" s="13" t="s">
        <v>29</v>
      </c>
      <c r="E48" s="13" t="s">
        <v>38</v>
      </c>
      <c r="F48" s="7">
        <v>29648477</v>
      </c>
      <c r="G48" s="7" t="s">
        <v>45</v>
      </c>
      <c r="H48" s="21"/>
      <c r="I48" s="7">
        <v>3</v>
      </c>
      <c r="J48" s="16">
        <v>1</v>
      </c>
      <c r="K48" s="7">
        <v>3</v>
      </c>
      <c r="L48" s="16">
        <v>1</v>
      </c>
      <c r="M48" s="7">
        <f t="shared" si="0"/>
        <v>8</v>
      </c>
    </row>
    <row r="49" spans="1:13" ht="30" x14ac:dyDescent="0.25">
      <c r="A49" s="22" t="s">
        <v>699</v>
      </c>
      <c r="B49" s="10" t="s">
        <v>700</v>
      </c>
      <c r="C49" s="10" t="s">
        <v>701</v>
      </c>
      <c r="D49" s="7" t="s">
        <v>29</v>
      </c>
      <c r="E49" s="7" t="s">
        <v>30</v>
      </c>
      <c r="F49" s="7">
        <v>30405474</v>
      </c>
      <c r="G49" s="13" t="s">
        <v>45</v>
      </c>
      <c r="H49" s="20">
        <v>5</v>
      </c>
      <c r="I49" s="7">
        <v>3</v>
      </c>
      <c r="J49" s="21"/>
      <c r="K49" s="7">
        <v>2</v>
      </c>
      <c r="L49" s="20">
        <v>1</v>
      </c>
      <c r="M49" s="7">
        <f t="shared" si="0"/>
        <v>11</v>
      </c>
    </row>
    <row r="50" spans="1:13" ht="45" x14ac:dyDescent="0.25">
      <c r="A50" s="22" t="s">
        <v>704</v>
      </c>
      <c r="B50" s="10" t="s">
        <v>705</v>
      </c>
      <c r="C50" s="10" t="s">
        <v>620</v>
      </c>
      <c r="D50" s="7" t="s">
        <v>37</v>
      </c>
      <c r="E50" s="7" t="s">
        <v>38</v>
      </c>
      <c r="F50" s="30">
        <v>30254743</v>
      </c>
      <c r="G50" s="7" t="s">
        <v>82</v>
      </c>
      <c r="H50" s="21"/>
      <c r="I50" s="7">
        <v>4</v>
      </c>
      <c r="J50" s="20">
        <v>4</v>
      </c>
      <c r="K50" s="7">
        <v>4</v>
      </c>
      <c r="L50" s="20">
        <v>3</v>
      </c>
      <c r="M50" s="7">
        <f t="shared" si="0"/>
        <v>15</v>
      </c>
    </row>
    <row r="51" spans="1:13" ht="30" x14ac:dyDescent="0.25">
      <c r="A51" s="22" t="s">
        <v>724</v>
      </c>
      <c r="B51" s="23" t="s">
        <v>725</v>
      </c>
      <c r="C51" s="10" t="s">
        <v>726</v>
      </c>
      <c r="D51" s="7" t="s">
        <v>37</v>
      </c>
      <c r="E51" s="7" t="s">
        <v>1330</v>
      </c>
      <c r="F51" s="7">
        <v>29372177</v>
      </c>
      <c r="G51" s="7" t="s">
        <v>82</v>
      </c>
      <c r="I51" s="7">
        <v>3</v>
      </c>
      <c r="J51" s="20">
        <v>4</v>
      </c>
      <c r="K51" s="7">
        <v>2</v>
      </c>
      <c r="L51" s="20">
        <v>2</v>
      </c>
      <c r="M51" s="7">
        <f t="shared" si="0"/>
        <v>11</v>
      </c>
    </row>
    <row r="52" spans="1:13" ht="45" x14ac:dyDescent="0.25">
      <c r="A52" s="22" t="s">
        <v>727</v>
      </c>
      <c r="B52" s="10" t="s">
        <v>728</v>
      </c>
      <c r="C52" s="10" t="s">
        <v>729</v>
      </c>
      <c r="D52" s="7" t="s">
        <v>37</v>
      </c>
      <c r="E52" s="7" t="s">
        <v>38</v>
      </c>
      <c r="F52" s="30">
        <v>30245595</v>
      </c>
      <c r="G52" s="7" t="s">
        <v>82</v>
      </c>
      <c r="I52" s="7">
        <v>2</v>
      </c>
      <c r="J52" s="20">
        <v>2</v>
      </c>
      <c r="K52" s="7">
        <v>1</v>
      </c>
      <c r="L52" s="20">
        <v>1</v>
      </c>
      <c r="M52" s="7">
        <f t="shared" si="0"/>
        <v>6</v>
      </c>
    </row>
    <row r="53" spans="1:13" ht="30" x14ac:dyDescent="0.25">
      <c r="A53" s="22" t="s">
        <v>732</v>
      </c>
      <c r="B53" s="10" t="s">
        <v>733</v>
      </c>
      <c r="C53" s="10" t="s">
        <v>620</v>
      </c>
      <c r="D53" s="7" t="s">
        <v>29</v>
      </c>
      <c r="E53" s="7" t="s">
        <v>38</v>
      </c>
      <c r="F53" s="30">
        <v>30237877</v>
      </c>
      <c r="G53" s="7" t="s">
        <v>82</v>
      </c>
      <c r="H53" s="21"/>
      <c r="I53" s="7">
        <v>3</v>
      </c>
      <c r="J53" s="20">
        <v>4</v>
      </c>
      <c r="K53" s="7">
        <v>3</v>
      </c>
      <c r="L53" s="20">
        <v>3</v>
      </c>
      <c r="M53" s="7">
        <f t="shared" si="0"/>
        <v>13</v>
      </c>
    </row>
    <row r="54" spans="1:13" ht="30" x14ac:dyDescent="0.25">
      <c r="A54" s="33" t="s">
        <v>748</v>
      </c>
      <c r="B54" s="23" t="s">
        <v>749</v>
      </c>
      <c r="C54" s="23" t="s">
        <v>314</v>
      </c>
      <c r="D54" s="7" t="s">
        <v>29</v>
      </c>
      <c r="E54" s="13" t="s">
        <v>30</v>
      </c>
      <c r="F54" s="7">
        <v>29889700</v>
      </c>
      <c r="G54" s="13" t="s">
        <v>45</v>
      </c>
      <c r="H54" s="16">
        <v>5</v>
      </c>
      <c r="I54" s="7">
        <v>1</v>
      </c>
      <c r="J54" s="21"/>
      <c r="K54" s="7">
        <v>3</v>
      </c>
      <c r="L54" s="16">
        <v>1</v>
      </c>
      <c r="M54" s="7">
        <f t="shared" si="0"/>
        <v>10</v>
      </c>
    </row>
    <row r="55" spans="1:13" ht="30" x14ac:dyDescent="0.25">
      <c r="A55" s="22" t="s">
        <v>754</v>
      </c>
      <c r="B55" s="10" t="s">
        <v>755</v>
      </c>
      <c r="C55" s="10" t="s">
        <v>756</v>
      </c>
      <c r="D55" s="7" t="s">
        <v>29</v>
      </c>
      <c r="E55" s="7" t="s">
        <v>38</v>
      </c>
      <c r="F55" s="7">
        <v>29763433</v>
      </c>
      <c r="G55" s="7" t="s">
        <v>31</v>
      </c>
      <c r="H55" s="21"/>
      <c r="I55" s="7">
        <v>3</v>
      </c>
      <c r="J55" s="25">
        <v>4</v>
      </c>
      <c r="K55" s="7">
        <v>3</v>
      </c>
      <c r="L55" s="25">
        <v>1</v>
      </c>
      <c r="M55" s="7">
        <f t="shared" si="0"/>
        <v>11</v>
      </c>
    </row>
    <row r="56" spans="1:13" ht="30" x14ac:dyDescent="0.25">
      <c r="A56" s="22" t="s">
        <v>769</v>
      </c>
      <c r="B56" s="23" t="s">
        <v>770</v>
      </c>
      <c r="C56" s="10" t="s">
        <v>561</v>
      </c>
      <c r="D56" s="7" t="s">
        <v>29</v>
      </c>
      <c r="E56" s="7" t="s">
        <v>1330</v>
      </c>
      <c r="F56" s="7">
        <v>29020340</v>
      </c>
      <c r="G56" s="7" t="s">
        <v>82</v>
      </c>
      <c r="H56" s="21"/>
      <c r="I56" s="7">
        <v>3</v>
      </c>
      <c r="J56" s="20">
        <v>2</v>
      </c>
      <c r="K56" s="7">
        <v>3</v>
      </c>
      <c r="L56" s="20">
        <v>1</v>
      </c>
      <c r="M56" s="7">
        <f t="shared" si="0"/>
        <v>9</v>
      </c>
    </row>
    <row r="57" spans="1:13" ht="30" x14ac:dyDescent="0.25">
      <c r="A57" s="33" t="s">
        <v>773</v>
      </c>
      <c r="B57" s="10" t="s">
        <v>774</v>
      </c>
      <c r="C57" s="10" t="s">
        <v>775</v>
      </c>
      <c r="D57" s="13" t="s">
        <v>37</v>
      </c>
      <c r="E57" s="13" t="s">
        <v>38</v>
      </c>
      <c r="F57" s="13">
        <v>29628699</v>
      </c>
      <c r="G57" s="13" t="s">
        <v>45</v>
      </c>
      <c r="H57" s="21"/>
      <c r="I57" s="7">
        <v>4</v>
      </c>
      <c r="J57" s="16">
        <v>4</v>
      </c>
      <c r="K57" s="7">
        <v>5</v>
      </c>
      <c r="L57" s="16">
        <v>1</v>
      </c>
      <c r="M57" s="7">
        <f t="shared" si="0"/>
        <v>14</v>
      </c>
    </row>
    <row r="58" spans="1:13" ht="45" x14ac:dyDescent="0.25">
      <c r="A58" s="22" t="s">
        <v>776</v>
      </c>
      <c r="B58" s="10" t="s">
        <v>777</v>
      </c>
      <c r="C58" s="10" t="s">
        <v>459</v>
      </c>
      <c r="D58" s="7" t="s">
        <v>29</v>
      </c>
      <c r="E58" s="7" t="s">
        <v>38</v>
      </c>
      <c r="F58" s="7">
        <v>9553448</v>
      </c>
      <c r="G58" s="7" t="s">
        <v>82</v>
      </c>
      <c r="H58" s="21"/>
      <c r="I58" s="7">
        <v>2</v>
      </c>
      <c r="J58" s="20">
        <v>2</v>
      </c>
      <c r="K58" s="7">
        <v>2</v>
      </c>
      <c r="L58" s="20">
        <v>1</v>
      </c>
      <c r="M58" s="7">
        <f t="shared" si="0"/>
        <v>7</v>
      </c>
    </row>
    <row r="59" spans="1:13" ht="45" x14ac:dyDescent="0.25">
      <c r="A59" s="22" t="s">
        <v>782</v>
      </c>
      <c r="B59" s="10" t="s">
        <v>783</v>
      </c>
      <c r="C59" s="10" t="s">
        <v>151</v>
      </c>
      <c r="D59" s="7" t="s">
        <v>37</v>
      </c>
      <c r="E59" s="7" t="s">
        <v>30</v>
      </c>
      <c r="F59" s="7">
        <v>30356806</v>
      </c>
      <c r="G59" s="13" t="s">
        <v>45</v>
      </c>
      <c r="H59" s="20">
        <v>5</v>
      </c>
      <c r="I59" s="7">
        <v>3</v>
      </c>
      <c r="J59" s="21"/>
      <c r="K59" s="7">
        <v>5</v>
      </c>
      <c r="L59" s="20">
        <v>3</v>
      </c>
      <c r="M59" s="7">
        <f t="shared" si="0"/>
        <v>16</v>
      </c>
    </row>
    <row r="60" spans="1:13" ht="30" x14ac:dyDescent="0.25">
      <c r="A60" s="10" t="s">
        <v>794</v>
      </c>
      <c r="B60" s="10" t="s">
        <v>795</v>
      </c>
      <c r="C60" s="10" t="s">
        <v>429</v>
      </c>
      <c r="D60" s="13" t="s">
        <v>51</v>
      </c>
      <c r="E60" s="13" t="s">
        <v>38</v>
      </c>
      <c r="F60" s="13">
        <v>29483240</v>
      </c>
      <c r="G60" s="13" t="s">
        <v>72</v>
      </c>
      <c r="H60" s="21"/>
      <c r="I60" s="7">
        <v>3</v>
      </c>
      <c r="J60" s="20">
        <v>4</v>
      </c>
      <c r="K60" s="7">
        <v>0</v>
      </c>
      <c r="L60" s="20">
        <v>1</v>
      </c>
      <c r="M60" s="7">
        <f t="shared" si="0"/>
        <v>8</v>
      </c>
    </row>
    <row r="61" spans="1:13" x14ac:dyDescent="0.25">
      <c r="A61" s="22" t="s">
        <v>817</v>
      </c>
      <c r="B61" s="10" t="s">
        <v>818</v>
      </c>
      <c r="C61" s="23" t="s">
        <v>269</v>
      </c>
      <c r="D61" s="7" t="s">
        <v>29</v>
      </c>
      <c r="E61" s="7" t="s">
        <v>38</v>
      </c>
      <c r="F61" s="7">
        <v>29795676</v>
      </c>
      <c r="G61" s="7" t="s">
        <v>31</v>
      </c>
      <c r="H61" s="21"/>
      <c r="I61" s="7">
        <v>4</v>
      </c>
      <c r="J61" s="25">
        <v>3</v>
      </c>
      <c r="K61" s="7">
        <v>3</v>
      </c>
      <c r="L61" s="25">
        <v>5</v>
      </c>
      <c r="M61" s="7">
        <f t="shared" si="0"/>
        <v>15</v>
      </c>
    </row>
    <row r="62" spans="1:13" ht="30" x14ac:dyDescent="0.25">
      <c r="A62" s="33" t="s">
        <v>824</v>
      </c>
      <c r="B62" s="23" t="s">
        <v>825</v>
      </c>
      <c r="C62" s="10" t="s">
        <v>826</v>
      </c>
      <c r="D62" s="7" t="s">
        <v>37</v>
      </c>
      <c r="E62" s="7" t="s">
        <v>38</v>
      </c>
      <c r="F62" s="30">
        <v>30484576</v>
      </c>
      <c r="G62" s="30" t="s">
        <v>326</v>
      </c>
      <c r="H62" s="21"/>
      <c r="I62" s="7">
        <v>3</v>
      </c>
      <c r="J62" s="20">
        <v>0</v>
      </c>
      <c r="K62" s="7">
        <v>1</v>
      </c>
      <c r="L62" s="20">
        <v>0</v>
      </c>
      <c r="M62" s="7">
        <f t="shared" si="0"/>
        <v>4</v>
      </c>
    </row>
    <row r="63" spans="1:13" ht="30" x14ac:dyDescent="0.25">
      <c r="A63" s="10" t="s">
        <v>829</v>
      </c>
      <c r="B63" s="11" t="s">
        <v>830</v>
      </c>
      <c r="C63" s="11" t="s">
        <v>831</v>
      </c>
      <c r="D63" s="12" t="s">
        <v>37</v>
      </c>
      <c r="E63" s="12" t="s">
        <v>30</v>
      </c>
      <c r="F63" s="12">
        <v>30344234</v>
      </c>
      <c r="G63" s="13" t="s">
        <v>31</v>
      </c>
      <c r="H63" s="14">
        <v>5</v>
      </c>
      <c r="I63" s="13">
        <v>1</v>
      </c>
      <c r="J63" s="15"/>
      <c r="K63" s="13">
        <v>3</v>
      </c>
      <c r="L63" s="14">
        <v>3</v>
      </c>
      <c r="M63" s="7">
        <f t="shared" si="0"/>
        <v>12</v>
      </c>
    </row>
    <row r="64" spans="1:13" ht="30" x14ac:dyDescent="0.25">
      <c r="A64" s="33" t="s">
        <v>835</v>
      </c>
      <c r="B64" s="23" t="s">
        <v>838</v>
      </c>
      <c r="C64" s="44" t="s">
        <v>839</v>
      </c>
      <c r="D64" s="7" t="s">
        <v>37</v>
      </c>
      <c r="E64" s="7" t="s">
        <v>38</v>
      </c>
      <c r="F64" s="7">
        <v>29584499</v>
      </c>
      <c r="G64" s="7" t="s">
        <v>56</v>
      </c>
      <c r="H64" s="21"/>
      <c r="I64" s="72">
        <v>4</v>
      </c>
      <c r="J64" s="20">
        <v>3</v>
      </c>
      <c r="K64" s="71">
        <v>2</v>
      </c>
      <c r="L64" s="20">
        <v>5</v>
      </c>
      <c r="M64" s="7">
        <f t="shared" si="0"/>
        <v>14</v>
      </c>
    </row>
    <row r="65" spans="1:13" ht="30" x14ac:dyDescent="0.25">
      <c r="A65" s="10" t="s">
        <v>840</v>
      </c>
      <c r="B65" s="10" t="s">
        <v>841</v>
      </c>
      <c r="C65" s="10" t="s">
        <v>842</v>
      </c>
      <c r="D65" s="13" t="s">
        <v>37</v>
      </c>
      <c r="E65" s="13" t="s">
        <v>38</v>
      </c>
      <c r="F65" s="13">
        <v>29419791</v>
      </c>
      <c r="G65" s="13" t="s">
        <v>72</v>
      </c>
      <c r="H65" s="21"/>
      <c r="I65" s="7">
        <v>3</v>
      </c>
      <c r="J65" s="20">
        <v>4</v>
      </c>
      <c r="K65" s="7">
        <v>5</v>
      </c>
      <c r="L65" s="20">
        <v>5</v>
      </c>
      <c r="M65" s="7">
        <f t="shared" si="0"/>
        <v>17</v>
      </c>
    </row>
    <row r="66" spans="1:13" ht="45" x14ac:dyDescent="0.25">
      <c r="A66" s="33" t="s">
        <v>854</v>
      </c>
      <c r="B66" s="10" t="s">
        <v>855</v>
      </c>
      <c r="C66" s="23" t="s">
        <v>142</v>
      </c>
      <c r="D66" s="7" t="s">
        <v>37</v>
      </c>
      <c r="E66" s="7" t="s">
        <v>30</v>
      </c>
      <c r="F66" s="7">
        <v>29310974</v>
      </c>
      <c r="G66" s="7" t="s">
        <v>82</v>
      </c>
      <c r="H66" s="20">
        <v>3</v>
      </c>
      <c r="I66" s="7">
        <v>0</v>
      </c>
      <c r="J66" s="21"/>
      <c r="K66" s="7">
        <v>5</v>
      </c>
      <c r="L66" s="20">
        <v>2</v>
      </c>
      <c r="M66" s="7">
        <f t="shared" si="0"/>
        <v>10</v>
      </c>
    </row>
    <row r="67" spans="1:13" ht="45" x14ac:dyDescent="0.25">
      <c r="A67" s="33" t="s">
        <v>903</v>
      </c>
      <c r="B67" s="10" t="s">
        <v>904</v>
      </c>
      <c r="C67" s="10" t="s">
        <v>154</v>
      </c>
      <c r="D67" s="13" t="s">
        <v>37</v>
      </c>
      <c r="E67" s="13" t="s">
        <v>38</v>
      </c>
      <c r="F67" s="13">
        <v>29628149</v>
      </c>
      <c r="G67" s="13" t="s">
        <v>45</v>
      </c>
      <c r="H67" s="21"/>
      <c r="I67" s="7">
        <v>4</v>
      </c>
      <c r="J67" s="16">
        <v>0</v>
      </c>
      <c r="K67" s="7">
        <v>5</v>
      </c>
      <c r="L67" s="16">
        <v>3</v>
      </c>
      <c r="M67" s="7">
        <f t="shared" ref="M67:M103" si="1">IF(ISNUMBER(L67),SUM(H67:L67),"")</f>
        <v>12</v>
      </c>
    </row>
    <row r="68" spans="1:13" ht="45" x14ac:dyDescent="0.25">
      <c r="A68" s="10" t="s">
        <v>914</v>
      </c>
      <c r="B68" s="10" t="s">
        <v>915</v>
      </c>
      <c r="C68" s="10" t="s">
        <v>916</v>
      </c>
      <c r="D68" s="13" t="s">
        <v>37</v>
      </c>
      <c r="E68" s="13" t="s">
        <v>38</v>
      </c>
      <c r="F68" s="13">
        <v>29415550</v>
      </c>
      <c r="G68" s="13" t="s">
        <v>72</v>
      </c>
      <c r="H68" s="21"/>
      <c r="I68" s="62">
        <v>1</v>
      </c>
      <c r="J68" s="59">
        <v>4</v>
      </c>
      <c r="K68" s="62">
        <v>4</v>
      </c>
      <c r="L68" s="59">
        <v>2</v>
      </c>
      <c r="M68" s="7">
        <f t="shared" si="1"/>
        <v>11</v>
      </c>
    </row>
    <row r="69" spans="1:13" ht="45" x14ac:dyDescent="0.25">
      <c r="A69" s="33" t="s">
        <v>940</v>
      </c>
      <c r="B69" s="67" t="s">
        <v>943</v>
      </c>
      <c r="C69" s="23" t="s">
        <v>151</v>
      </c>
      <c r="D69" s="7" t="s">
        <v>37</v>
      </c>
      <c r="E69" s="7" t="s">
        <v>38</v>
      </c>
      <c r="F69" s="40">
        <v>29696135</v>
      </c>
      <c r="G69" s="7" t="s">
        <v>56</v>
      </c>
      <c r="H69" s="21"/>
      <c r="I69" s="72">
        <v>2</v>
      </c>
      <c r="J69" s="20">
        <v>3</v>
      </c>
      <c r="K69" s="71">
        <v>3</v>
      </c>
      <c r="L69" s="20">
        <v>3</v>
      </c>
      <c r="M69" s="7">
        <f t="shared" si="1"/>
        <v>11</v>
      </c>
    </row>
    <row r="70" spans="1:13" ht="30" x14ac:dyDescent="0.25">
      <c r="A70" s="22" t="s">
        <v>944</v>
      </c>
      <c r="B70" s="10" t="s">
        <v>945</v>
      </c>
      <c r="C70" s="10" t="s">
        <v>361</v>
      </c>
      <c r="D70" s="7" t="s">
        <v>29</v>
      </c>
      <c r="E70" s="7" t="s">
        <v>30</v>
      </c>
      <c r="F70" s="7">
        <v>28440550</v>
      </c>
      <c r="G70" s="7" t="s">
        <v>82</v>
      </c>
      <c r="H70" s="20">
        <v>4</v>
      </c>
      <c r="I70" s="7">
        <v>0</v>
      </c>
      <c r="J70" s="21"/>
      <c r="K70" s="7">
        <v>4</v>
      </c>
      <c r="L70" s="20">
        <v>2</v>
      </c>
      <c r="M70" s="7">
        <f t="shared" si="1"/>
        <v>10</v>
      </c>
    </row>
    <row r="71" spans="1:13" ht="45" x14ac:dyDescent="0.25">
      <c r="A71" s="22" t="s">
        <v>958</v>
      </c>
      <c r="B71" s="10" t="s">
        <v>959</v>
      </c>
      <c r="C71" s="10" t="s">
        <v>960</v>
      </c>
      <c r="D71" s="7" t="s">
        <v>37</v>
      </c>
      <c r="E71" s="7" t="s">
        <v>38</v>
      </c>
      <c r="F71" s="30">
        <v>30257575</v>
      </c>
      <c r="G71" s="7" t="s">
        <v>82</v>
      </c>
      <c r="H71" s="21"/>
      <c r="I71" s="7">
        <v>3</v>
      </c>
      <c r="J71" s="20">
        <v>4</v>
      </c>
      <c r="K71" s="7">
        <v>4</v>
      </c>
      <c r="L71" s="20">
        <v>2</v>
      </c>
      <c r="M71" s="7">
        <f t="shared" si="1"/>
        <v>13</v>
      </c>
    </row>
    <row r="72" spans="1:13" x14ac:dyDescent="0.25">
      <c r="A72" s="33" t="s">
        <v>967</v>
      </c>
      <c r="B72" s="10" t="s">
        <v>968</v>
      </c>
      <c r="C72" s="23" t="s">
        <v>955</v>
      </c>
      <c r="D72" s="13" t="s">
        <v>37</v>
      </c>
      <c r="E72" s="13" t="s">
        <v>38</v>
      </c>
      <c r="F72" s="7">
        <v>29643731</v>
      </c>
      <c r="G72" s="7" t="s">
        <v>45</v>
      </c>
      <c r="H72" s="21"/>
      <c r="I72" s="7">
        <v>4</v>
      </c>
      <c r="J72" s="16">
        <v>4</v>
      </c>
      <c r="K72" s="7">
        <v>1</v>
      </c>
      <c r="L72" s="16">
        <v>1</v>
      </c>
      <c r="M72" s="7">
        <f t="shared" si="1"/>
        <v>10</v>
      </c>
    </row>
    <row r="73" spans="1:13" ht="30" x14ac:dyDescent="0.25">
      <c r="A73" s="33" t="s">
        <v>995</v>
      </c>
      <c r="B73" s="23" t="s">
        <v>996</v>
      </c>
      <c r="C73" s="23" t="s">
        <v>269</v>
      </c>
      <c r="D73" s="13" t="s">
        <v>37</v>
      </c>
      <c r="E73" s="13" t="s">
        <v>38</v>
      </c>
      <c r="F73" s="7">
        <v>29538426</v>
      </c>
      <c r="G73" s="13" t="s">
        <v>56</v>
      </c>
      <c r="H73" s="21"/>
      <c r="I73" s="73">
        <v>1</v>
      </c>
      <c r="J73" s="20">
        <v>1</v>
      </c>
      <c r="K73" s="7">
        <v>4</v>
      </c>
      <c r="L73" s="20">
        <v>2</v>
      </c>
      <c r="M73" s="7">
        <f t="shared" si="1"/>
        <v>8</v>
      </c>
    </row>
    <row r="74" spans="1:13" ht="60" x14ac:dyDescent="0.25">
      <c r="A74" s="10" t="s">
        <v>1012</v>
      </c>
      <c r="B74" s="23" t="s">
        <v>1013</v>
      </c>
      <c r="C74" s="23" t="s">
        <v>1014</v>
      </c>
      <c r="D74" s="7" t="s">
        <v>37</v>
      </c>
      <c r="E74" s="13" t="s">
        <v>38</v>
      </c>
      <c r="F74" s="7">
        <v>29613935</v>
      </c>
      <c r="G74" s="13" t="s">
        <v>45</v>
      </c>
      <c r="H74" s="21"/>
      <c r="I74" s="7">
        <v>3</v>
      </c>
      <c r="J74" s="16">
        <v>0</v>
      </c>
      <c r="K74" s="7">
        <v>3</v>
      </c>
      <c r="L74" s="16">
        <v>1</v>
      </c>
      <c r="M74" s="7">
        <f t="shared" si="1"/>
        <v>7</v>
      </c>
    </row>
    <row r="75" spans="1:13" ht="30" x14ac:dyDescent="0.25">
      <c r="A75" s="22" t="s">
        <v>1017</v>
      </c>
      <c r="B75" s="10" t="s">
        <v>1018</v>
      </c>
      <c r="C75" s="10" t="s">
        <v>283</v>
      </c>
      <c r="D75" s="7" t="s">
        <v>37</v>
      </c>
      <c r="E75" s="7" t="s">
        <v>38</v>
      </c>
      <c r="F75" s="7">
        <v>29258949</v>
      </c>
      <c r="G75" s="7" t="s">
        <v>82</v>
      </c>
      <c r="H75" s="21"/>
      <c r="I75" s="7">
        <v>3</v>
      </c>
      <c r="J75" s="20">
        <v>2</v>
      </c>
      <c r="K75" s="7">
        <v>4</v>
      </c>
      <c r="L75" s="20">
        <v>3</v>
      </c>
      <c r="M75" s="7">
        <f t="shared" si="1"/>
        <v>12</v>
      </c>
    </row>
    <row r="76" spans="1:13" ht="45" x14ac:dyDescent="0.25">
      <c r="A76" s="22" t="s">
        <v>1029</v>
      </c>
      <c r="B76" s="10" t="s">
        <v>1030</v>
      </c>
      <c r="C76" s="10" t="s">
        <v>99</v>
      </c>
      <c r="D76" s="7" t="s">
        <v>51</v>
      </c>
      <c r="E76" s="7" t="s">
        <v>38</v>
      </c>
      <c r="F76" s="7">
        <v>29669616</v>
      </c>
      <c r="G76" s="7" t="s">
        <v>31</v>
      </c>
      <c r="H76" s="21"/>
      <c r="I76" s="7">
        <v>5</v>
      </c>
      <c r="J76" s="25">
        <v>4</v>
      </c>
      <c r="K76" s="7">
        <v>3</v>
      </c>
      <c r="L76" s="25">
        <v>2</v>
      </c>
      <c r="M76" s="7">
        <f t="shared" si="1"/>
        <v>14</v>
      </c>
    </row>
    <row r="77" spans="1:13" ht="60" x14ac:dyDescent="0.25">
      <c r="A77" s="23" t="s">
        <v>1033</v>
      </c>
      <c r="B77" s="10" t="s">
        <v>1034</v>
      </c>
      <c r="C77" s="10" t="s">
        <v>263</v>
      </c>
      <c r="D77" s="13" t="s">
        <v>37</v>
      </c>
      <c r="E77" s="13" t="s">
        <v>38</v>
      </c>
      <c r="F77" s="13">
        <v>29304039</v>
      </c>
      <c r="G77" s="13" t="s">
        <v>82</v>
      </c>
      <c r="H77" s="21"/>
      <c r="I77" s="13">
        <v>3</v>
      </c>
      <c r="J77" s="14">
        <v>4</v>
      </c>
      <c r="K77" s="13">
        <v>4</v>
      </c>
      <c r="L77" s="14">
        <v>3</v>
      </c>
      <c r="M77" s="7">
        <f t="shared" si="1"/>
        <v>14</v>
      </c>
    </row>
    <row r="78" spans="1:13" ht="30" x14ac:dyDescent="0.25">
      <c r="A78" s="33" t="s">
        <v>1050</v>
      </c>
      <c r="B78" s="10" t="s">
        <v>1051</v>
      </c>
      <c r="C78" s="23" t="s">
        <v>407</v>
      </c>
      <c r="D78" s="7" t="s">
        <v>37</v>
      </c>
      <c r="E78" s="7" t="s">
        <v>38</v>
      </c>
      <c r="F78" s="7">
        <v>30072197</v>
      </c>
      <c r="G78" s="7" t="s">
        <v>82</v>
      </c>
      <c r="H78" s="21"/>
      <c r="I78" s="7">
        <v>4</v>
      </c>
      <c r="J78" s="20">
        <v>4</v>
      </c>
      <c r="K78" s="7">
        <v>3</v>
      </c>
      <c r="L78" s="20">
        <v>1</v>
      </c>
      <c r="M78" s="7">
        <f t="shared" si="1"/>
        <v>12</v>
      </c>
    </row>
    <row r="79" spans="1:13" ht="45" x14ac:dyDescent="0.25">
      <c r="A79" s="10" t="s">
        <v>1054</v>
      </c>
      <c r="B79" s="10" t="s">
        <v>1055</v>
      </c>
      <c r="C79" s="10" t="s">
        <v>71</v>
      </c>
      <c r="D79" s="13" t="s">
        <v>29</v>
      </c>
      <c r="E79" s="13" t="s">
        <v>38</v>
      </c>
      <c r="F79" s="55">
        <v>30189623</v>
      </c>
      <c r="G79" s="13" t="s">
        <v>72</v>
      </c>
      <c r="H79" s="21"/>
      <c r="I79" s="7">
        <v>1</v>
      </c>
      <c r="J79" s="20">
        <v>4</v>
      </c>
      <c r="K79" s="7">
        <v>2</v>
      </c>
      <c r="L79" s="20">
        <v>0</v>
      </c>
      <c r="M79" s="7">
        <f t="shared" si="1"/>
        <v>7</v>
      </c>
    </row>
    <row r="80" spans="1:13" ht="30" x14ac:dyDescent="0.25">
      <c r="A80" s="10" t="s">
        <v>1064</v>
      </c>
      <c r="B80" s="10" t="s">
        <v>1065</v>
      </c>
      <c r="C80" s="10" t="s">
        <v>118</v>
      </c>
      <c r="D80" s="13" t="s">
        <v>37</v>
      </c>
      <c r="E80" s="13" t="s">
        <v>38</v>
      </c>
      <c r="F80" s="13">
        <v>29489664</v>
      </c>
      <c r="G80" s="13" t="s">
        <v>72</v>
      </c>
      <c r="H80" s="21"/>
      <c r="I80" s="7">
        <v>4</v>
      </c>
      <c r="J80" s="20">
        <v>4</v>
      </c>
      <c r="K80" s="7">
        <v>5</v>
      </c>
      <c r="L80" s="20">
        <v>4</v>
      </c>
      <c r="M80" s="7">
        <f t="shared" si="1"/>
        <v>17</v>
      </c>
    </row>
    <row r="81" spans="1:13" ht="45" x14ac:dyDescent="0.25">
      <c r="A81" s="10" t="s">
        <v>1068</v>
      </c>
      <c r="B81" s="23" t="s">
        <v>1069</v>
      </c>
      <c r="C81" s="23" t="s">
        <v>121</v>
      </c>
      <c r="D81" s="7" t="s">
        <v>51</v>
      </c>
      <c r="E81" s="13" t="s">
        <v>38</v>
      </c>
      <c r="F81" s="7">
        <v>29626265</v>
      </c>
      <c r="G81" s="13" t="s">
        <v>45</v>
      </c>
      <c r="H81" s="21"/>
      <c r="I81" s="7">
        <v>3</v>
      </c>
      <c r="J81" s="16">
        <v>1</v>
      </c>
      <c r="K81" s="7">
        <v>1</v>
      </c>
      <c r="L81" s="16">
        <v>2</v>
      </c>
      <c r="M81" s="7">
        <f t="shared" si="1"/>
        <v>7</v>
      </c>
    </row>
    <row r="82" spans="1:13" ht="30" x14ac:dyDescent="0.25">
      <c r="A82" s="10" t="s">
        <v>1081</v>
      </c>
      <c r="B82" s="10" t="s">
        <v>1082</v>
      </c>
      <c r="C82" s="10" t="s">
        <v>407</v>
      </c>
      <c r="D82" s="13" t="s">
        <v>37</v>
      </c>
      <c r="E82" s="13" t="s">
        <v>38</v>
      </c>
      <c r="F82" s="13">
        <v>30274812</v>
      </c>
      <c r="G82" s="13" t="s">
        <v>31</v>
      </c>
      <c r="H82" s="15"/>
      <c r="I82" s="13">
        <v>4</v>
      </c>
      <c r="J82" s="14">
        <v>3</v>
      </c>
      <c r="K82" s="13">
        <v>3</v>
      </c>
      <c r="L82" s="14">
        <v>1</v>
      </c>
      <c r="M82" s="7">
        <f t="shared" si="1"/>
        <v>11</v>
      </c>
    </row>
    <row r="83" spans="1:13" ht="45" x14ac:dyDescent="0.25">
      <c r="A83" s="33" t="s">
        <v>1097</v>
      </c>
      <c r="B83" s="23" t="s">
        <v>1098</v>
      </c>
      <c r="C83" s="23" t="s">
        <v>263</v>
      </c>
      <c r="D83" s="13" t="s">
        <v>37</v>
      </c>
      <c r="E83" s="13" t="s">
        <v>38</v>
      </c>
      <c r="F83" s="7">
        <v>29912875</v>
      </c>
      <c r="G83" s="7" t="s">
        <v>45</v>
      </c>
      <c r="H83" s="21"/>
      <c r="I83" s="7">
        <v>4</v>
      </c>
      <c r="J83" s="16">
        <v>4</v>
      </c>
      <c r="K83" s="7">
        <v>2</v>
      </c>
      <c r="L83" s="16">
        <v>2</v>
      </c>
      <c r="M83" s="7">
        <f t="shared" si="1"/>
        <v>12</v>
      </c>
    </row>
    <row r="84" spans="1:13" ht="30" x14ac:dyDescent="0.25">
      <c r="A84" s="10" t="s">
        <v>1106</v>
      </c>
      <c r="B84" s="10" t="s">
        <v>1107</v>
      </c>
      <c r="C84" s="10" t="s">
        <v>1108</v>
      </c>
      <c r="D84" s="13" t="s">
        <v>37</v>
      </c>
      <c r="E84" s="13" t="s">
        <v>30</v>
      </c>
      <c r="F84" s="13">
        <v>30310653</v>
      </c>
      <c r="G84" s="13" t="s">
        <v>31</v>
      </c>
      <c r="H84" s="14">
        <v>5</v>
      </c>
      <c r="I84" s="13">
        <v>1</v>
      </c>
      <c r="J84" s="15"/>
      <c r="K84" s="13">
        <v>3</v>
      </c>
      <c r="L84" s="14">
        <v>1</v>
      </c>
      <c r="M84" s="7">
        <f t="shared" si="1"/>
        <v>10</v>
      </c>
    </row>
    <row r="85" spans="1:13" ht="30" x14ac:dyDescent="0.25">
      <c r="A85" s="22" t="s">
        <v>1109</v>
      </c>
      <c r="B85" s="10" t="s">
        <v>1110</v>
      </c>
      <c r="C85" s="23" t="s">
        <v>424</v>
      </c>
      <c r="D85" s="7" t="s">
        <v>29</v>
      </c>
      <c r="E85" s="7" t="s">
        <v>38</v>
      </c>
      <c r="F85" s="7">
        <v>29316209</v>
      </c>
      <c r="G85" s="7" t="s">
        <v>82</v>
      </c>
      <c r="H85" s="21"/>
      <c r="I85" s="7">
        <v>3</v>
      </c>
      <c r="J85" s="20">
        <v>4</v>
      </c>
      <c r="K85" s="7">
        <v>3</v>
      </c>
      <c r="L85" s="20">
        <v>3</v>
      </c>
      <c r="M85" s="7">
        <f t="shared" si="1"/>
        <v>13</v>
      </c>
    </row>
    <row r="86" spans="1:13" ht="30" x14ac:dyDescent="0.25">
      <c r="A86" s="22" t="s">
        <v>1127</v>
      </c>
      <c r="B86" s="23" t="s">
        <v>1128</v>
      </c>
      <c r="C86" s="10" t="s">
        <v>142</v>
      </c>
      <c r="D86" s="7" t="s">
        <v>37</v>
      </c>
      <c r="E86" s="7" t="s">
        <v>1330</v>
      </c>
      <c r="F86" s="7">
        <v>28903084</v>
      </c>
      <c r="G86" s="7" t="s">
        <v>82</v>
      </c>
      <c r="H86" s="21"/>
      <c r="I86" s="7">
        <v>4</v>
      </c>
      <c r="J86" s="20">
        <v>4</v>
      </c>
      <c r="K86" s="7">
        <v>1</v>
      </c>
      <c r="L86" s="20">
        <v>0</v>
      </c>
      <c r="M86" s="7">
        <f t="shared" si="1"/>
        <v>9</v>
      </c>
    </row>
    <row r="87" spans="1:13" ht="30" x14ac:dyDescent="0.25">
      <c r="A87" s="33" t="s">
        <v>1145</v>
      </c>
      <c r="B87" s="23" t="s">
        <v>1146</v>
      </c>
      <c r="C87" s="44" t="s">
        <v>1147</v>
      </c>
      <c r="D87" s="7" t="s">
        <v>37</v>
      </c>
      <c r="E87" s="7" t="s">
        <v>38</v>
      </c>
      <c r="F87" s="7">
        <v>29545408</v>
      </c>
      <c r="G87" s="7" t="s">
        <v>56</v>
      </c>
      <c r="H87" s="21"/>
      <c r="I87" s="73">
        <v>3</v>
      </c>
      <c r="J87" s="20">
        <v>4</v>
      </c>
      <c r="K87" s="7">
        <v>2</v>
      </c>
      <c r="L87" s="20">
        <v>2</v>
      </c>
      <c r="M87" s="7">
        <f t="shared" si="1"/>
        <v>11</v>
      </c>
    </row>
    <row r="88" spans="1:13" ht="30" x14ac:dyDescent="0.25">
      <c r="A88" s="33" t="s">
        <v>1168</v>
      </c>
      <c r="B88" s="23" t="s">
        <v>1169</v>
      </c>
      <c r="C88" s="44" t="s">
        <v>190</v>
      </c>
      <c r="D88" s="7" t="s">
        <v>29</v>
      </c>
      <c r="E88" s="7" t="s">
        <v>38</v>
      </c>
      <c r="F88" s="7">
        <v>29607097</v>
      </c>
      <c r="G88" s="7" t="s">
        <v>56</v>
      </c>
      <c r="H88" s="20">
        <v>4</v>
      </c>
      <c r="I88" s="62">
        <v>1</v>
      </c>
      <c r="J88" s="50"/>
      <c r="K88" s="7">
        <v>2</v>
      </c>
      <c r="L88" s="59">
        <v>3</v>
      </c>
      <c r="M88" s="7">
        <f t="shared" si="1"/>
        <v>10</v>
      </c>
    </row>
    <row r="89" spans="1:13" ht="30" x14ac:dyDescent="0.25">
      <c r="A89" s="10" t="s">
        <v>1172</v>
      </c>
      <c r="B89" s="10" t="s">
        <v>1173</v>
      </c>
      <c r="C89" s="10" t="s">
        <v>269</v>
      </c>
      <c r="D89" s="13" t="s">
        <v>29</v>
      </c>
      <c r="E89" s="13" t="s">
        <v>38</v>
      </c>
      <c r="F89" s="13">
        <v>30379909</v>
      </c>
      <c r="G89" s="13" t="s">
        <v>45</v>
      </c>
      <c r="H89" s="21"/>
      <c r="I89" s="7">
        <v>3</v>
      </c>
      <c r="J89" s="20">
        <v>4</v>
      </c>
      <c r="K89" s="7">
        <v>2</v>
      </c>
      <c r="L89" s="20">
        <v>2</v>
      </c>
      <c r="M89" s="7">
        <f t="shared" si="1"/>
        <v>11</v>
      </c>
    </row>
    <row r="90" spans="1:13" ht="30" x14ac:dyDescent="0.25">
      <c r="A90" s="33" t="s">
        <v>1182</v>
      </c>
      <c r="B90" s="10" t="s">
        <v>1183</v>
      </c>
      <c r="C90" s="23" t="s">
        <v>391</v>
      </c>
      <c r="D90" s="13" t="s">
        <v>51</v>
      </c>
      <c r="E90" s="13" t="s">
        <v>38</v>
      </c>
      <c r="F90" s="7">
        <v>29642902</v>
      </c>
      <c r="G90" s="7" t="s">
        <v>45</v>
      </c>
      <c r="H90" s="21"/>
      <c r="I90" s="7">
        <v>3</v>
      </c>
      <c r="J90" s="16">
        <v>4</v>
      </c>
      <c r="K90" s="7">
        <v>2</v>
      </c>
      <c r="L90" s="16">
        <v>1</v>
      </c>
      <c r="M90" s="7">
        <f t="shared" si="1"/>
        <v>10</v>
      </c>
    </row>
    <row r="91" spans="1:13" ht="30" x14ac:dyDescent="0.25">
      <c r="A91" s="22" t="s">
        <v>1196</v>
      </c>
      <c r="B91" s="23" t="s">
        <v>1197</v>
      </c>
      <c r="C91" s="10" t="s">
        <v>454</v>
      </c>
      <c r="D91" s="7" t="s">
        <v>37</v>
      </c>
      <c r="E91" s="7" t="s">
        <v>1330</v>
      </c>
      <c r="F91" s="7">
        <v>28673695</v>
      </c>
      <c r="G91" s="7" t="s">
        <v>82</v>
      </c>
      <c r="H91" s="21"/>
      <c r="I91" s="7">
        <v>4</v>
      </c>
      <c r="J91" s="20">
        <v>3</v>
      </c>
      <c r="K91" s="7">
        <v>1</v>
      </c>
      <c r="L91" s="20">
        <v>0</v>
      </c>
      <c r="M91" s="7">
        <f t="shared" si="1"/>
        <v>8</v>
      </c>
    </row>
    <row r="92" spans="1:13" ht="30" x14ac:dyDescent="0.25">
      <c r="A92" s="33" t="s">
        <v>1205</v>
      </c>
      <c r="B92" s="23" t="s">
        <v>1206</v>
      </c>
      <c r="C92" s="44" t="s">
        <v>1207</v>
      </c>
      <c r="D92" s="7" t="s">
        <v>37</v>
      </c>
      <c r="E92" s="7" t="s">
        <v>38</v>
      </c>
      <c r="F92" s="7">
        <v>29709965</v>
      </c>
      <c r="G92" s="7" t="s">
        <v>56</v>
      </c>
      <c r="H92" s="21"/>
      <c r="I92" s="73">
        <v>4</v>
      </c>
      <c r="J92" s="20">
        <v>4</v>
      </c>
      <c r="K92" s="7">
        <v>4</v>
      </c>
      <c r="L92" s="20">
        <v>3</v>
      </c>
      <c r="M92" s="7">
        <f t="shared" si="1"/>
        <v>15</v>
      </c>
    </row>
    <row r="93" spans="1:13" ht="45" x14ac:dyDescent="0.25">
      <c r="A93" s="10" t="s">
        <v>1217</v>
      </c>
      <c r="B93" s="10" t="s">
        <v>1218</v>
      </c>
      <c r="C93" s="10" t="s">
        <v>1219</v>
      </c>
      <c r="D93" s="13" t="s">
        <v>1331</v>
      </c>
      <c r="E93" s="13" t="s">
        <v>38</v>
      </c>
      <c r="F93" s="13">
        <v>30085113</v>
      </c>
      <c r="G93" s="13" t="s">
        <v>72</v>
      </c>
      <c r="H93" s="70"/>
      <c r="I93" s="62">
        <v>3</v>
      </c>
      <c r="J93" s="59">
        <v>1</v>
      </c>
      <c r="K93" s="62">
        <v>4</v>
      </c>
      <c r="L93" s="59">
        <v>2</v>
      </c>
      <c r="M93" s="7">
        <f t="shared" si="1"/>
        <v>10</v>
      </c>
    </row>
    <row r="94" spans="1:13" ht="30" x14ac:dyDescent="0.25">
      <c r="A94" s="33" t="s">
        <v>1237</v>
      </c>
      <c r="B94" s="23" t="s">
        <v>1238</v>
      </c>
      <c r="C94" s="23" t="s">
        <v>99</v>
      </c>
      <c r="D94" s="7" t="s">
        <v>37</v>
      </c>
      <c r="E94" s="7" t="s">
        <v>38</v>
      </c>
      <c r="F94" s="7">
        <v>29699595</v>
      </c>
      <c r="G94" s="7" t="s">
        <v>56</v>
      </c>
      <c r="H94" s="21"/>
      <c r="I94" s="73">
        <v>3</v>
      </c>
      <c r="J94" s="20">
        <v>4</v>
      </c>
      <c r="K94" s="7">
        <v>1</v>
      </c>
      <c r="L94" s="20">
        <v>1</v>
      </c>
      <c r="M94" s="7">
        <f t="shared" si="1"/>
        <v>9</v>
      </c>
    </row>
    <row r="95" spans="1:13" ht="30" x14ac:dyDescent="0.25">
      <c r="A95" s="22" t="s">
        <v>1255</v>
      </c>
      <c r="B95" s="10" t="s">
        <v>1256</v>
      </c>
      <c r="C95" s="23" t="s">
        <v>269</v>
      </c>
      <c r="D95" s="7" t="s">
        <v>51</v>
      </c>
      <c r="E95" s="7" t="s">
        <v>38</v>
      </c>
      <c r="F95" s="7">
        <v>29791450</v>
      </c>
      <c r="G95" s="7" t="s">
        <v>31</v>
      </c>
      <c r="H95" s="21"/>
      <c r="I95" s="7">
        <v>3</v>
      </c>
      <c r="J95" s="25">
        <v>0</v>
      </c>
      <c r="K95" s="7">
        <v>5</v>
      </c>
      <c r="L95" s="25">
        <v>4</v>
      </c>
      <c r="M95" s="7">
        <f t="shared" si="1"/>
        <v>12</v>
      </c>
    </row>
    <row r="96" spans="1:13" ht="30" x14ac:dyDescent="0.25">
      <c r="A96" s="22" t="s">
        <v>1262</v>
      </c>
      <c r="B96" s="10" t="s">
        <v>1263</v>
      </c>
      <c r="C96" s="10" t="s">
        <v>520</v>
      </c>
      <c r="D96" s="7" t="s">
        <v>37</v>
      </c>
      <c r="E96" s="7" t="s">
        <v>30</v>
      </c>
      <c r="F96" s="7">
        <v>29790841</v>
      </c>
      <c r="G96" s="7" t="s">
        <v>39</v>
      </c>
      <c r="H96" s="20">
        <v>5</v>
      </c>
      <c r="I96" s="7">
        <v>4</v>
      </c>
      <c r="J96" s="21"/>
      <c r="K96" s="7">
        <v>5</v>
      </c>
      <c r="L96" s="20">
        <v>4</v>
      </c>
      <c r="M96" s="7">
        <f t="shared" si="1"/>
        <v>18</v>
      </c>
    </row>
    <row r="97" spans="1:13" ht="45" x14ac:dyDescent="0.25">
      <c r="A97" s="10" t="s">
        <v>1264</v>
      </c>
      <c r="B97" s="10" t="s">
        <v>1265</v>
      </c>
      <c r="C97" s="10" t="s">
        <v>1266</v>
      </c>
      <c r="D97" s="13" t="s">
        <v>37</v>
      </c>
      <c r="E97" s="13" t="s">
        <v>38</v>
      </c>
      <c r="F97" s="55">
        <v>30189029</v>
      </c>
      <c r="G97" s="13" t="s">
        <v>72</v>
      </c>
      <c r="H97" s="21"/>
      <c r="I97" s="7">
        <v>4</v>
      </c>
      <c r="J97" s="20">
        <v>4</v>
      </c>
      <c r="K97" s="7">
        <v>5</v>
      </c>
      <c r="L97" s="20">
        <v>1</v>
      </c>
      <c r="M97" s="7">
        <f t="shared" si="1"/>
        <v>14</v>
      </c>
    </row>
    <row r="98" spans="1:13" ht="30" x14ac:dyDescent="0.25">
      <c r="A98" s="10" t="s">
        <v>1271</v>
      </c>
      <c r="B98" s="10" t="s">
        <v>1272</v>
      </c>
      <c r="C98" s="10" t="s">
        <v>858</v>
      </c>
      <c r="D98" s="13" t="s">
        <v>1332</v>
      </c>
      <c r="E98" s="13" t="s">
        <v>38</v>
      </c>
      <c r="F98" s="13">
        <v>30169662</v>
      </c>
      <c r="G98" s="13" t="s">
        <v>72</v>
      </c>
      <c r="H98" s="21"/>
      <c r="I98" s="7">
        <v>2</v>
      </c>
      <c r="J98" s="20">
        <v>0</v>
      </c>
      <c r="K98" s="7">
        <v>2</v>
      </c>
      <c r="L98" s="20">
        <v>1</v>
      </c>
      <c r="M98" s="7">
        <f t="shared" si="1"/>
        <v>5</v>
      </c>
    </row>
    <row r="99" spans="1:13" ht="30" x14ac:dyDescent="0.25">
      <c r="A99" s="10" t="s">
        <v>1273</v>
      </c>
      <c r="B99" s="23" t="s">
        <v>1274</v>
      </c>
      <c r="C99" s="23" t="s">
        <v>275</v>
      </c>
      <c r="D99" s="13" t="s">
        <v>51</v>
      </c>
      <c r="E99" s="13" t="s">
        <v>38</v>
      </c>
      <c r="F99" s="55">
        <v>30463777</v>
      </c>
      <c r="G99" s="13" t="s">
        <v>45</v>
      </c>
      <c r="H99" s="21"/>
      <c r="I99" s="7">
        <v>3</v>
      </c>
      <c r="J99" s="20">
        <v>4</v>
      </c>
      <c r="K99" s="7">
        <v>5</v>
      </c>
      <c r="L99" s="20">
        <v>4</v>
      </c>
      <c r="M99" s="7">
        <f t="shared" si="1"/>
        <v>16</v>
      </c>
    </row>
    <row r="100" spans="1:13" ht="30" x14ac:dyDescent="0.25">
      <c r="A100" s="22" t="s">
        <v>1281</v>
      </c>
      <c r="B100" s="23" t="s">
        <v>1282</v>
      </c>
      <c r="C100" s="23" t="s">
        <v>142</v>
      </c>
      <c r="D100" s="7" t="s">
        <v>37</v>
      </c>
      <c r="E100" s="7" t="s">
        <v>30</v>
      </c>
      <c r="F100" s="7">
        <v>29627659</v>
      </c>
      <c r="G100" s="13" t="s">
        <v>45</v>
      </c>
      <c r="H100" s="20">
        <v>5</v>
      </c>
      <c r="I100" s="7">
        <v>0</v>
      </c>
      <c r="J100" s="21"/>
      <c r="K100" s="7">
        <v>2</v>
      </c>
      <c r="L100" s="20">
        <v>1</v>
      </c>
      <c r="M100" s="7">
        <f t="shared" si="1"/>
        <v>8</v>
      </c>
    </row>
    <row r="101" spans="1:13" ht="30" x14ac:dyDescent="0.25">
      <c r="A101" s="10" t="s">
        <v>1287</v>
      </c>
      <c r="B101" s="10" t="s">
        <v>1288</v>
      </c>
      <c r="C101" s="10" t="s">
        <v>1289</v>
      </c>
      <c r="D101" s="13" t="s">
        <v>37</v>
      </c>
      <c r="E101" s="13" t="s">
        <v>38</v>
      </c>
      <c r="F101" s="13">
        <v>29478066</v>
      </c>
      <c r="G101" s="13" t="s">
        <v>72</v>
      </c>
      <c r="H101" s="21"/>
      <c r="I101" s="7">
        <v>4</v>
      </c>
      <c r="J101" s="20">
        <v>4</v>
      </c>
      <c r="K101" s="7">
        <v>3</v>
      </c>
      <c r="L101" s="20">
        <v>5</v>
      </c>
      <c r="M101" s="7">
        <f t="shared" si="1"/>
        <v>16</v>
      </c>
    </row>
    <row r="102" spans="1:13" ht="45" x14ac:dyDescent="0.25">
      <c r="A102" s="33" t="s">
        <v>1307</v>
      </c>
      <c r="B102" s="23" t="s">
        <v>1308</v>
      </c>
      <c r="C102" s="23" t="s">
        <v>1309</v>
      </c>
      <c r="D102" s="7" t="s">
        <v>51</v>
      </c>
      <c r="E102" s="7" t="s">
        <v>38</v>
      </c>
      <c r="F102" s="7">
        <v>29541765</v>
      </c>
      <c r="G102" s="7" t="s">
        <v>56</v>
      </c>
      <c r="H102" s="21"/>
      <c r="I102" s="73">
        <v>4</v>
      </c>
      <c r="J102" s="59">
        <v>3</v>
      </c>
      <c r="K102" s="62">
        <v>2</v>
      </c>
      <c r="L102" s="59">
        <v>1</v>
      </c>
      <c r="M102" s="7">
        <f t="shared" si="1"/>
        <v>10</v>
      </c>
    </row>
    <row r="103" spans="1:13" ht="45" x14ac:dyDescent="0.25">
      <c r="A103" s="22" t="s">
        <v>1315</v>
      </c>
      <c r="B103" s="23" t="s">
        <v>1316</v>
      </c>
      <c r="C103" s="10" t="s">
        <v>225</v>
      </c>
      <c r="D103" s="7" t="s">
        <v>37</v>
      </c>
      <c r="E103" s="7" t="s">
        <v>1330</v>
      </c>
      <c r="F103" s="7">
        <v>29362251</v>
      </c>
      <c r="G103" s="7" t="s">
        <v>82</v>
      </c>
      <c r="H103" s="21"/>
      <c r="I103" s="7">
        <v>2</v>
      </c>
      <c r="J103" s="20">
        <v>4</v>
      </c>
      <c r="K103" s="7">
        <v>0</v>
      </c>
      <c r="L103" s="20">
        <v>0</v>
      </c>
      <c r="M103" s="7">
        <f t="shared" si="1"/>
        <v>6</v>
      </c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Scoring</vt:lpstr>
      <vt:lpstr>Editors Rescore</vt:lpstr>
      <vt:lpstr>Scoring!Print_Titles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2019-06-27T20:51:13Z</dcterms:created>
  <dcterms:modified xsi:type="dcterms:W3CDTF">2019-07-06T03:02:57Z</dcterms:modified>
</cp:coreProperties>
</file>